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240" yWindow="225" windowWidth="14805" windowHeight="7890"/>
  </bookViews>
  <sheets>
    <sheet name="Table 7(a)_2013" sheetId="3" r:id="rId1"/>
    <sheet name="tabel7_2013" sheetId="5" r:id="rId2"/>
    <sheet name="7b_2013" sheetId="10" r:id="rId3"/>
  </sheets>
  <calcPr calcId="145621"/>
</workbook>
</file>

<file path=xl/calcChain.xml><?xml version="1.0" encoding="utf-8"?>
<calcChain xmlns="http://schemas.openxmlformats.org/spreadsheetml/2006/main">
  <c r="G18" i="5" l="1"/>
  <c r="C18" i="5" l="1"/>
  <c r="C12" i="5" l="1"/>
  <c r="C435" i="10" l="1"/>
  <c r="D414" i="10"/>
  <c r="D415" i="10"/>
  <c r="D416" i="10"/>
  <c r="D417" i="10"/>
  <c r="D418" i="10"/>
  <c r="D130" i="10"/>
  <c r="D325" i="10"/>
  <c r="D326" i="10"/>
  <c r="D327" i="10"/>
  <c r="D229" i="10"/>
  <c r="D167" i="10"/>
  <c r="D394" i="10"/>
  <c r="D183" i="10"/>
  <c r="D230" i="10"/>
  <c r="D329" i="10"/>
  <c r="D231" i="10"/>
  <c r="D232" i="10"/>
  <c r="D141" i="10"/>
  <c r="D154" i="10"/>
  <c r="D395" i="10"/>
  <c r="D233" i="10"/>
  <c r="D234" i="10"/>
  <c r="D168" i="10"/>
  <c r="D228" i="10"/>
  <c r="D9" i="10"/>
  <c r="D16" i="10"/>
  <c r="D46" i="10"/>
  <c r="D10" i="10"/>
  <c r="D11" i="10"/>
  <c r="D17" i="10"/>
  <c r="D49" i="10"/>
  <c r="D50" i="10"/>
  <c r="D51" i="10"/>
  <c r="D52" i="10"/>
  <c r="D28" i="10"/>
  <c r="D29" i="10"/>
  <c r="D30" i="10"/>
  <c r="D22" i="10"/>
  <c r="D13" i="10"/>
  <c r="D18" i="10"/>
  <c r="D19" i="10"/>
  <c r="C228" i="10"/>
  <c r="C37" i="10"/>
  <c r="D37" i="10" s="1"/>
  <c r="C36" i="10" l="1"/>
  <c r="D125" i="10"/>
  <c r="D124" i="10"/>
  <c r="D153" i="10"/>
  <c r="D165" i="10"/>
  <c r="D166" i="10"/>
  <c r="D185" i="10"/>
  <c r="D186" i="10"/>
  <c r="D221" i="10"/>
  <c r="D243" i="10"/>
  <c r="D244" i="10"/>
  <c r="D245" i="10"/>
  <c r="D264" i="10"/>
  <c r="D265" i="10"/>
  <c r="D266" i="10"/>
  <c r="D274" i="10"/>
  <c r="D281" i="10"/>
  <c r="D285" i="10"/>
  <c r="D296" i="10"/>
  <c r="D300" i="10"/>
  <c r="D301" i="10"/>
  <c r="D302" i="10"/>
  <c r="D303" i="10"/>
  <c r="D304" i="10"/>
  <c r="D343" i="10"/>
  <c r="D350" i="10"/>
  <c r="D351" i="10"/>
  <c r="D375" i="10"/>
  <c r="D376" i="10"/>
  <c r="D377" i="10"/>
  <c r="D378" i="10"/>
  <c r="D405" i="10"/>
  <c r="D419" i="10"/>
  <c r="D420" i="10"/>
  <c r="D152" i="10"/>
  <c r="D66" i="10"/>
  <c r="D67" i="10"/>
  <c r="D68" i="10"/>
  <c r="D69" i="10"/>
  <c r="D70" i="10"/>
  <c r="D71" i="10"/>
  <c r="D72" i="10"/>
  <c r="D73" i="10"/>
  <c r="D74" i="10"/>
  <c r="D75" i="10"/>
  <c r="D76" i="10"/>
  <c r="D77" i="10"/>
  <c r="D78" i="10"/>
  <c r="D79" i="10"/>
  <c r="D80" i="10"/>
  <c r="D81" i="10"/>
  <c r="D82" i="10"/>
  <c r="D83" i="10"/>
  <c r="D84" i="10"/>
  <c r="D85" i="10"/>
  <c r="D86" i="10"/>
  <c r="D87" i="10"/>
  <c r="D88" i="10"/>
  <c r="D89" i="10"/>
  <c r="D90" i="10"/>
  <c r="D91" i="10"/>
  <c r="D93" i="10"/>
  <c r="D94" i="10"/>
  <c r="D95" i="10"/>
  <c r="D96" i="10"/>
  <c r="D97" i="10"/>
  <c r="D98" i="10"/>
  <c r="D99" i="10"/>
  <c r="D100" i="10"/>
  <c r="D101" i="10"/>
  <c r="D102" i="10"/>
  <c r="D103" i="10"/>
  <c r="D104" i="10"/>
  <c r="D105" i="10"/>
  <c r="D106" i="10"/>
  <c r="D107" i="10"/>
  <c r="D108" i="10"/>
  <c r="D109" i="10"/>
  <c r="D110" i="10"/>
  <c r="D111" i="10"/>
  <c r="D112" i="10"/>
  <c r="D113" i="10"/>
  <c r="D114" i="10"/>
  <c r="D115" i="10"/>
  <c r="D116" i="10"/>
  <c r="D117" i="10"/>
  <c r="D118" i="10"/>
  <c r="D119" i="10"/>
  <c r="D120" i="10"/>
  <c r="D121" i="10"/>
  <c r="D122" i="10"/>
  <c r="D123" i="10"/>
  <c r="D126" i="10"/>
  <c r="D127" i="10"/>
  <c r="D128" i="10"/>
  <c r="D129" i="10"/>
  <c r="D131" i="10"/>
  <c r="D132" i="10"/>
  <c r="D133" i="10"/>
  <c r="D134" i="10"/>
  <c r="D135" i="10"/>
  <c r="D136" i="10"/>
  <c r="D137" i="10"/>
  <c r="D138" i="10"/>
  <c r="D139" i="10"/>
  <c r="D140" i="10"/>
  <c r="D142" i="10"/>
  <c r="D143" i="10"/>
  <c r="D144" i="10"/>
  <c r="D145" i="10"/>
  <c r="D146" i="10"/>
  <c r="D147" i="10"/>
  <c r="D148" i="10"/>
  <c r="D149" i="10"/>
  <c r="D150" i="10"/>
  <c r="D151" i="10"/>
  <c r="D155" i="10"/>
  <c r="D156" i="10"/>
  <c r="D157" i="10"/>
  <c r="D158" i="10"/>
  <c r="D159" i="10"/>
  <c r="D160" i="10"/>
  <c r="D161" i="10"/>
  <c r="D162" i="10"/>
  <c r="D163" i="10"/>
  <c r="D164" i="10"/>
  <c r="D169" i="10"/>
  <c r="D170" i="10"/>
  <c r="D171" i="10"/>
  <c r="D172" i="10"/>
  <c r="D173" i="10"/>
  <c r="D174" i="10"/>
  <c r="D175" i="10"/>
  <c r="D176" i="10"/>
  <c r="D177" i="10"/>
  <c r="D178" i="10"/>
  <c r="D179" i="10"/>
  <c r="D180" i="10"/>
  <c r="D181" i="10"/>
  <c r="D182" i="10"/>
  <c r="D184" i="10"/>
  <c r="D187" i="10"/>
  <c r="D188" i="10"/>
  <c r="D189" i="10"/>
  <c r="D190" i="10"/>
  <c r="D191" i="10"/>
  <c r="D192" i="10"/>
  <c r="D193" i="10"/>
  <c r="D194" i="10"/>
  <c r="D195" i="10"/>
  <c r="D196" i="10"/>
  <c r="D197" i="10"/>
  <c r="D198" i="10"/>
  <c r="D199" i="10"/>
  <c r="D200" i="10"/>
  <c r="D201" i="10"/>
  <c r="D202" i="10"/>
  <c r="D203" i="10"/>
  <c r="D204" i="10"/>
  <c r="D205" i="10"/>
  <c r="D206" i="10"/>
  <c r="D207" i="10"/>
  <c r="D208" i="10"/>
  <c r="D209" i="10"/>
  <c r="D210" i="10"/>
  <c r="D211" i="10"/>
  <c r="D212" i="10"/>
  <c r="D213" i="10"/>
  <c r="D214" i="10"/>
  <c r="D215" i="10"/>
  <c r="D216" i="10"/>
  <c r="D217" i="10"/>
  <c r="D218" i="10"/>
  <c r="D219" i="10"/>
  <c r="D220" i="10"/>
  <c r="D222" i="10"/>
  <c r="D223" i="10"/>
  <c r="D224" i="10"/>
  <c r="D225" i="10"/>
  <c r="D226" i="10"/>
  <c r="D227" i="10"/>
  <c r="D235" i="10"/>
  <c r="D236" i="10"/>
  <c r="D237" i="10"/>
  <c r="D238" i="10"/>
  <c r="D239" i="10"/>
  <c r="D240" i="10"/>
  <c r="D241" i="10"/>
  <c r="D242" i="10"/>
  <c r="D246" i="10"/>
  <c r="D247" i="10"/>
  <c r="D248" i="10"/>
  <c r="D249" i="10"/>
  <c r="D250" i="10"/>
  <c r="D251" i="10"/>
  <c r="D252" i="10"/>
  <c r="D253" i="10"/>
  <c r="D254" i="10"/>
  <c r="D255" i="10"/>
  <c r="D256" i="10"/>
  <c r="D257" i="10"/>
  <c r="D258" i="10"/>
  <c r="D259" i="10"/>
  <c r="D260" i="10"/>
  <c r="D261" i="10"/>
  <c r="D262" i="10"/>
  <c r="D263" i="10"/>
  <c r="D267" i="10"/>
  <c r="D268" i="10"/>
  <c r="D269" i="10"/>
  <c r="D270" i="10"/>
  <c r="D271" i="10"/>
  <c r="D272" i="10"/>
  <c r="D273" i="10"/>
  <c r="D275" i="10"/>
  <c r="D276" i="10"/>
  <c r="D277" i="10"/>
  <c r="D278" i="10"/>
  <c r="D279" i="10"/>
  <c r="D280" i="10"/>
  <c r="D282" i="10"/>
  <c r="D283" i="10"/>
  <c r="D284" i="10"/>
  <c r="D286" i="10"/>
  <c r="D287" i="10"/>
  <c r="D288" i="10"/>
  <c r="D289" i="10"/>
  <c r="D290" i="10"/>
  <c r="D291" i="10"/>
  <c r="D292" i="10"/>
  <c r="D293" i="10"/>
  <c r="D294" i="10"/>
  <c r="D295" i="10"/>
  <c r="D297" i="10"/>
  <c r="D298" i="10"/>
  <c r="D299" i="10"/>
  <c r="D305" i="10"/>
  <c r="D306" i="10"/>
  <c r="D307" i="10"/>
  <c r="D308" i="10"/>
  <c r="D309" i="10"/>
  <c r="D310" i="10"/>
  <c r="D311" i="10"/>
  <c r="D312" i="10"/>
  <c r="D313" i="10"/>
  <c r="D314" i="10"/>
  <c r="D315" i="10"/>
  <c r="D316" i="10"/>
  <c r="D317" i="10"/>
  <c r="D318" i="10"/>
  <c r="D319" i="10"/>
  <c r="D320" i="10"/>
  <c r="D321" i="10"/>
  <c r="D322" i="10"/>
  <c r="D323" i="10"/>
  <c r="D324" i="10"/>
  <c r="D328" i="10"/>
  <c r="D330" i="10"/>
  <c r="D331" i="10"/>
  <c r="D332" i="10"/>
  <c r="D333" i="10"/>
  <c r="D334" i="10"/>
  <c r="D335" i="10"/>
  <c r="D336" i="10"/>
  <c r="D337" i="10"/>
  <c r="D338" i="10"/>
  <c r="D339" i="10"/>
  <c r="D340" i="10"/>
  <c r="D341" i="10"/>
  <c r="D342" i="10"/>
  <c r="D344" i="10"/>
  <c r="D345" i="10"/>
  <c r="D346" i="10"/>
  <c r="D347" i="10"/>
  <c r="D348" i="10"/>
  <c r="D349" i="10"/>
  <c r="D352" i="10"/>
  <c r="D353" i="10"/>
  <c r="D354" i="10"/>
  <c r="D355" i="10"/>
  <c r="D356" i="10"/>
  <c r="D357" i="10"/>
  <c r="D358" i="10"/>
  <c r="D359" i="10"/>
  <c r="D360" i="10"/>
  <c r="D361" i="10"/>
  <c r="D362" i="10"/>
  <c r="D363" i="10"/>
  <c r="D364" i="10"/>
  <c r="D365" i="10"/>
  <c r="D366" i="10"/>
  <c r="D367" i="10"/>
  <c r="D368" i="10"/>
  <c r="D369" i="10"/>
  <c r="D370" i="10"/>
  <c r="D371" i="10"/>
  <c r="D372" i="10"/>
  <c r="D373" i="10"/>
  <c r="D374" i="10"/>
  <c r="D379" i="10"/>
  <c r="D380" i="10"/>
  <c r="D381" i="10"/>
  <c r="D382" i="10"/>
  <c r="D383" i="10"/>
  <c r="D384" i="10"/>
  <c r="D385" i="10"/>
  <c r="D386" i="10"/>
  <c r="D387" i="10"/>
  <c r="D388" i="10"/>
  <c r="D389" i="10"/>
  <c r="D390" i="10"/>
  <c r="D391" i="10"/>
  <c r="D392" i="10"/>
  <c r="D393" i="10"/>
  <c r="D396" i="10"/>
  <c r="D397" i="10"/>
  <c r="D398" i="10"/>
  <c r="D399" i="10"/>
  <c r="D400" i="10"/>
  <c r="D401" i="10"/>
  <c r="D402" i="10"/>
  <c r="D403" i="10"/>
  <c r="D404" i="10"/>
  <c r="D406" i="10"/>
  <c r="D407" i="10"/>
  <c r="D408" i="10"/>
  <c r="D409" i="10"/>
  <c r="D410" i="10"/>
  <c r="D411" i="10"/>
  <c r="D412" i="10"/>
  <c r="D413" i="10"/>
  <c r="D421" i="10"/>
  <c r="D422" i="10"/>
  <c r="D423" i="10"/>
  <c r="D424" i="10"/>
  <c r="D425" i="10"/>
  <c r="D426" i="10"/>
  <c r="D427" i="10"/>
  <c r="D428" i="10"/>
  <c r="D429" i="10"/>
  <c r="D430" i="10"/>
  <c r="D431" i="10"/>
  <c r="D432" i="10"/>
  <c r="D433" i="10"/>
  <c r="D434" i="10"/>
  <c r="D65" i="10"/>
  <c r="D6" i="10"/>
  <c r="D7" i="10"/>
  <c r="D8" i="10"/>
  <c r="D12" i="10"/>
  <c r="D14" i="10"/>
  <c r="D15" i="10"/>
  <c r="D20" i="10"/>
  <c r="D21" i="10"/>
  <c r="D23" i="10"/>
  <c r="D24" i="10"/>
  <c r="D25" i="10"/>
  <c r="D26" i="10"/>
  <c r="D27" i="10"/>
  <c r="D31" i="10"/>
  <c r="D32" i="10"/>
  <c r="D33" i="10"/>
  <c r="D34" i="10"/>
  <c r="D35" i="10"/>
  <c r="D38" i="10"/>
  <c r="D39" i="10"/>
  <c r="D40" i="10"/>
  <c r="D41" i="10"/>
  <c r="D42" i="10"/>
  <c r="D43" i="10"/>
  <c r="D44" i="10"/>
  <c r="D45" i="10"/>
  <c r="D47" i="10"/>
  <c r="D48" i="10"/>
  <c r="D54" i="10"/>
  <c r="D55" i="10"/>
  <c r="D56" i="10"/>
  <c r="D57" i="10"/>
  <c r="D58" i="10"/>
  <c r="D59" i="10"/>
  <c r="D53" i="10"/>
  <c r="D5" i="10"/>
  <c r="D4" i="10"/>
  <c r="D36" i="10" l="1"/>
  <c r="C60" i="10"/>
  <c r="D60" i="10" s="1"/>
  <c r="D50" i="3"/>
  <c r="B50" i="3" l="1"/>
  <c r="I11" i="5" l="1"/>
  <c r="H11" i="5"/>
  <c r="H12" i="5" s="1"/>
  <c r="E12" i="5"/>
  <c r="J11" i="5" l="1"/>
  <c r="J12" i="5" s="1"/>
  <c r="I6" i="5"/>
  <c r="I12" i="5" s="1"/>
  <c r="H13" i="5" s="1"/>
  <c r="D12" i="5"/>
  <c r="C13" i="5" s="1"/>
  <c r="C92" i="10" l="1"/>
  <c r="D92" i="10" l="1"/>
  <c r="D435" i="10" s="1"/>
  <c r="E10" i="3"/>
  <c r="E11" i="3"/>
  <c r="E12" i="3"/>
  <c r="E14" i="3"/>
  <c r="E16" i="3"/>
  <c r="E30" i="3"/>
  <c r="E36" i="3"/>
  <c r="E37" i="3"/>
  <c r="E38" i="3"/>
  <c r="E39" i="3"/>
  <c r="E40" i="3"/>
  <c r="E41" i="3"/>
  <c r="E42" i="3"/>
  <c r="E43" i="3"/>
  <c r="E44" i="3"/>
  <c r="E45" i="3"/>
  <c r="E46" i="3"/>
  <c r="E47" i="3"/>
  <c r="E48" i="3"/>
  <c r="C19" i="3"/>
  <c r="C49" i="3" l="1"/>
  <c r="C33" i="3"/>
  <c r="C34" i="3"/>
  <c r="C35" i="3"/>
  <c r="C26" i="3" l="1"/>
  <c r="C27" i="3"/>
  <c r="C29" i="3"/>
  <c r="C31" i="3"/>
  <c r="C22" i="3"/>
  <c r="C23" i="3"/>
  <c r="C24" i="3"/>
  <c r="C21" i="3"/>
  <c r="E9" i="3"/>
  <c r="E50" i="3" s="1"/>
  <c r="C8" i="3"/>
  <c r="C50" i="3" s="1"/>
</calcChain>
</file>

<file path=xl/sharedStrings.xml><?xml version="1.0" encoding="utf-8"?>
<sst xmlns="http://schemas.openxmlformats.org/spreadsheetml/2006/main" count="4243" uniqueCount="695">
  <si>
    <t>Total amount</t>
  </si>
  <si>
    <t>European euro - EUR</t>
  </si>
  <si>
    <t>Total contributions through bilateral, regional and other channels</t>
  </si>
  <si>
    <t/>
  </si>
  <si>
    <t>Adaptation</t>
  </si>
  <si>
    <t>Mitigation</t>
  </si>
  <si>
    <t>Table 7(a)</t>
  </si>
  <si>
    <t>Donor funding</t>
  </si>
  <si>
    <r>
      <rPr>
        <sz val="9"/>
        <rFont val="Times New Roman"/>
        <family val="1"/>
      </rPr>
      <t>1. Global Environment Facility</t>
    </r>
  </si>
  <si>
    <r>
      <rPr>
        <sz val="9"/>
        <rFont val="Times New Roman"/>
        <family val="1"/>
      </rPr>
      <t>2. Least Developed Countries Fund</t>
    </r>
  </si>
  <si>
    <r>
      <rPr>
        <sz val="9"/>
        <rFont val="Times New Roman"/>
        <family val="1"/>
      </rPr>
      <t>3. Special Climate Change Fund</t>
    </r>
  </si>
  <si>
    <r>
      <rPr>
        <sz val="9"/>
        <rFont val="Times New Roman"/>
        <family val="1"/>
      </rPr>
      <t>5. Green Climate Fund</t>
    </r>
  </si>
  <si>
    <r>
      <rPr>
        <sz val="9"/>
        <rFont val="Times New Roman"/>
        <family val="1"/>
      </rPr>
      <t>6. UNFCCC Trust Fund for Supplementary Activities</t>
    </r>
  </si>
  <si>
    <r>
      <rPr>
        <sz val="9"/>
        <rFont val="Times New Roman"/>
        <family val="1"/>
      </rPr>
      <t>Multilateral financial institutions, including regional development banks</t>
    </r>
  </si>
  <si>
    <r>
      <rPr>
        <sz val="9"/>
        <rFont val="Times New Roman"/>
        <family val="1"/>
      </rPr>
      <t>1. World Bank</t>
    </r>
  </si>
  <si>
    <r>
      <rPr>
        <sz val="9"/>
        <rFont val="Times New Roman"/>
        <family val="1"/>
      </rPr>
      <t>2. International Finance Corporation</t>
    </r>
  </si>
  <si>
    <r>
      <rPr>
        <sz val="9"/>
        <rFont val="Times New Roman"/>
        <family val="1"/>
      </rPr>
      <t>3. African Development Bank</t>
    </r>
  </si>
  <si>
    <r>
      <rPr>
        <sz val="9"/>
        <rFont val="Times New Roman"/>
        <family val="1"/>
      </rPr>
      <t>4. Asian Development Bank</t>
    </r>
  </si>
  <si>
    <r>
      <rPr>
        <sz val="9"/>
        <rFont val="Times New Roman"/>
        <family val="1"/>
      </rPr>
      <t>5. European Bank for Reconstruction and Development</t>
    </r>
  </si>
  <si>
    <r>
      <rPr>
        <sz val="9"/>
        <rFont val="Times New Roman"/>
        <family val="1"/>
      </rPr>
      <t>6. Inter-American Development Bank</t>
    </r>
  </si>
  <si>
    <r>
      <rPr>
        <sz val="9"/>
        <rFont val="Times New Roman"/>
        <family val="1"/>
      </rPr>
      <t>7. Other</t>
    </r>
  </si>
  <si>
    <r>
      <rPr>
        <sz val="9"/>
        <rFont val="Times New Roman"/>
        <family val="1"/>
      </rPr>
      <t>Specialized United Nations bodies</t>
    </r>
  </si>
  <si>
    <r>
      <rPr>
        <sz val="9"/>
        <rFont val="Times New Roman"/>
        <family val="1"/>
      </rPr>
      <t>1. United Nations Development Programme</t>
    </r>
  </si>
  <si>
    <r>
      <t xml:space="preserve">Abbreviations: </t>
    </r>
    <r>
      <rPr>
        <sz val="9"/>
        <color theme="1"/>
        <rFont val="Times New Roman"/>
        <family val="1"/>
      </rPr>
      <t>ODA = official development assistance, OOF = other official flows.</t>
    </r>
  </si>
  <si>
    <t>Allocation channels</t>
  </si>
  <si>
    <t>Total contributions through multilateral channels:</t>
  </si>
  <si>
    <t>Multilateral financial institutions, including regional development banks</t>
  </si>
  <si>
    <t xml:space="preserve">   Specialized United Nations bodies</t>
  </si>
  <si>
    <r>
      <t>Core/ general</t>
    </r>
    <r>
      <rPr>
        <i/>
        <vertAlign val="superscript"/>
        <sz val="9"/>
        <color theme="1"/>
        <rFont val="Times New Roman"/>
        <family val="1"/>
      </rPr>
      <t>b</t>
    </r>
  </si>
  <si>
    <t>Climate-specific</t>
  </si>
  <si>
    <r>
      <t>Cross-cutting</t>
    </r>
    <r>
      <rPr>
        <i/>
        <vertAlign val="superscript"/>
        <sz val="9"/>
        <color theme="1"/>
        <rFont val="Times New Roman"/>
        <family val="1"/>
      </rPr>
      <t>c</t>
    </r>
  </si>
  <si>
    <t>Core/ general</t>
  </si>
  <si>
    <t>Cross-cutting</t>
  </si>
  <si>
    <t>Other</t>
  </si>
  <si>
    <r>
      <t>Multilateral climate change funds</t>
    </r>
    <r>
      <rPr>
        <i/>
        <vertAlign val="superscript"/>
        <sz val="9"/>
        <color theme="1"/>
        <rFont val="Times New Roman"/>
        <family val="1"/>
      </rPr>
      <t>e</t>
    </r>
  </si>
  <si>
    <r>
      <t>Mitigation</t>
    </r>
    <r>
      <rPr>
        <i/>
        <vertAlign val="superscript"/>
        <sz val="9"/>
        <color theme="1"/>
        <rFont val="Times New Roman"/>
        <family val="1"/>
      </rPr>
      <t>c</t>
    </r>
  </si>
  <si>
    <r>
      <t>Adaptation</t>
    </r>
    <r>
      <rPr>
        <i/>
        <vertAlign val="superscript"/>
        <sz val="9"/>
        <color theme="1"/>
        <rFont val="Times New Roman"/>
        <family val="1"/>
      </rPr>
      <t>c</t>
    </r>
  </si>
  <si>
    <r>
      <t>Other</t>
    </r>
    <r>
      <rPr>
        <i/>
        <vertAlign val="superscript"/>
        <sz val="9"/>
        <color theme="1"/>
        <rFont val="Times New Roman"/>
        <family val="1"/>
      </rPr>
      <t>cd</t>
    </r>
  </si>
  <si>
    <r>
      <t xml:space="preserve">a </t>
    </r>
    <r>
      <rPr>
        <sz val="9"/>
        <color theme="1"/>
        <rFont val="Times New Roman"/>
        <family val="1"/>
      </rPr>
      <t>Please provide exchange rate</t>
    </r>
  </si>
  <si>
    <r>
      <t xml:space="preserve">b   </t>
    </r>
    <r>
      <rPr>
        <sz val="9"/>
        <color theme="1"/>
        <rFont val="Times New Roman"/>
        <family val="1"/>
      </rPr>
      <t xml:space="preserve">This refers to support to multilateral institutions that Parties cannot specify as climate-specific. </t>
    </r>
  </si>
  <si>
    <r>
      <t xml:space="preserve">c   </t>
    </r>
    <r>
      <rPr>
        <sz val="9"/>
        <color theme="1"/>
        <rFont val="Times New Roman"/>
        <family val="1"/>
      </rPr>
      <t>These categories should be mutually exclusive</t>
    </r>
  </si>
  <si>
    <r>
      <t xml:space="preserve">d   </t>
    </r>
    <r>
      <rPr>
        <sz val="9"/>
        <color theme="1"/>
        <rFont val="Times New Roman"/>
        <family val="1"/>
      </rPr>
      <t>Please specify</t>
    </r>
  </si>
  <si>
    <t>Funding source: ODA, OOF, Other</t>
  </si>
  <si>
    <t>Financial instrument: grant, concessional loan, non-concessional loan, equity, other</t>
  </si>
  <si>
    <r>
      <t>Core/general</t>
    </r>
    <r>
      <rPr>
        <i/>
        <vertAlign val="superscript"/>
        <sz val="9"/>
        <color indexed="8"/>
        <rFont val="Times New Roman"/>
        <family val="1"/>
      </rPr>
      <t>a</t>
    </r>
  </si>
  <si>
    <r>
      <t xml:space="preserve">a   </t>
    </r>
    <r>
      <rPr>
        <sz val="9"/>
        <color theme="1"/>
        <rFont val="Times New Roman"/>
        <family val="1"/>
      </rPr>
      <t>This refers to support to multilateral institutions that Parties cannot specify as climate-specific.</t>
    </r>
  </si>
  <si>
    <t xml:space="preserve">Multilateral climate change funds </t>
  </si>
  <si>
    <r>
      <rPr>
        <b/>
        <sz val="9"/>
        <rFont val="Times New Roman"/>
        <family val="1"/>
      </rPr>
      <t>Total contributions through multilateral channels</t>
    </r>
  </si>
  <si>
    <t>ODA</t>
  </si>
  <si>
    <t>OOF</t>
  </si>
  <si>
    <t>Grant</t>
  </si>
  <si>
    <t>Concessional loan</t>
  </si>
  <si>
    <t>Non-concessional loan</t>
  </si>
  <si>
    <t>Equity</t>
  </si>
  <si>
    <r>
      <t xml:space="preserve">   Other multilateral climate change funds</t>
    </r>
    <r>
      <rPr>
        <i/>
        <vertAlign val="superscript"/>
        <sz val="9"/>
        <color theme="1"/>
        <rFont val="Times New Roman"/>
        <family val="1"/>
      </rPr>
      <t>f</t>
    </r>
  </si>
  <si>
    <r>
      <t xml:space="preserve">e   </t>
    </r>
    <r>
      <rPr>
        <sz val="9"/>
        <color theme="1"/>
        <rFont val="Times New Roman"/>
        <family val="1"/>
      </rPr>
      <t>Multilateral climate change funds: Global Environment Facility, Least Developed Countries Fund,  Special Climate Change Fund, Adaptation Fund, Green Climate Fund and the Trust Fund for Supplementary Activities (paragraph 17(a) of the “UNFCCC biennial reporting guidelines for developed country Parties” in 2/CP.17)</t>
    </r>
  </si>
  <si>
    <r>
      <t xml:space="preserve">b </t>
    </r>
    <r>
      <rPr>
        <sz val="9"/>
        <color theme="1"/>
        <rFont val="Times New Roman"/>
        <family val="1"/>
      </rPr>
      <t xml:space="preserve">In the context of the MMR, the term "provided" equals "disbursed". </t>
    </r>
  </si>
  <si>
    <r>
      <t xml:space="preserve">d   </t>
    </r>
    <r>
      <rPr>
        <sz val="9"/>
        <color theme="1"/>
        <rFont val="Times New Roman"/>
        <family val="1"/>
      </rPr>
      <t xml:space="preserve">See the OECD purpose codes at http://www.oecd.org/investment/stats/dacandcrscodelists.htm. Codes include energy, transport, industry, agriculture, forestry, water and sanitation etc. </t>
    </r>
  </si>
  <si>
    <r>
      <t>Type of support: Mitigation, adaptation, crosscutting, other</t>
    </r>
    <r>
      <rPr>
        <i/>
        <vertAlign val="superscript"/>
        <sz val="9"/>
        <color indexed="8"/>
        <rFont val="Times New Roman"/>
        <family val="1"/>
      </rPr>
      <t>c</t>
    </r>
  </si>
  <si>
    <t>Provision of public financial support: contribution through multilateral channels in 2013</t>
  </si>
  <si>
    <t>7. Other multilateral climate change funds</t>
  </si>
  <si>
    <t>7.1 Adaptation for Smallholders Agriculture Program (International Fund for Agricultural Development)</t>
  </si>
  <si>
    <t>7.1 European Investment Bank - EIB</t>
  </si>
  <si>
    <t>7.2 Europees ontwikkelingsfonds (EOF/EDF/FED)</t>
  </si>
  <si>
    <t>3.1 Food and Agricultural Organization</t>
  </si>
  <si>
    <t>3.2 International Fund for Agricultural Development</t>
  </si>
  <si>
    <t>3.2 World Food Programme - Immediate Response Account</t>
  </si>
  <si>
    <t>Consultative Group on International Agricultural Research</t>
  </si>
  <si>
    <t>grant</t>
  </si>
  <si>
    <t>National currency (US$)</t>
  </si>
  <si>
    <t>National currrency (US$)</t>
  </si>
  <si>
    <t>crosscutting</t>
  </si>
  <si>
    <t>adaptation</t>
  </si>
  <si>
    <t>technology transfer</t>
  </si>
  <si>
    <t>multisectoral</t>
  </si>
  <si>
    <t>agriculture</t>
  </si>
  <si>
    <t>food security</t>
  </si>
  <si>
    <t>agricultural research</t>
  </si>
  <si>
    <t>research</t>
  </si>
  <si>
    <r>
      <t xml:space="preserve">      </t>
    </r>
    <r>
      <rPr>
        <sz val="9"/>
        <rFont val="Times New Roman"/>
        <family val="1"/>
      </rPr>
      <t>4. Adaptation Fund</t>
    </r>
  </si>
  <si>
    <t>Environment</t>
  </si>
  <si>
    <t>3. Other</t>
  </si>
  <si>
    <t>2. United Nations Environment Programme</t>
  </si>
  <si>
    <t>1.1 United Nations Development Programme: Strengthen capacity to incorporate climate change adaptation and resilience planning into National Biodiversity Strategies and Action Plans (NBSAPs) through the NBSAP Forum</t>
  </si>
  <si>
    <t>committed</t>
  </si>
  <si>
    <t>Other: Environmental Protection</t>
  </si>
  <si>
    <t>Agriculture</t>
  </si>
  <si>
    <t>Water and Sanitation</t>
  </si>
  <si>
    <t>Other: Social Infrastructure</t>
  </si>
  <si>
    <t>Forestry</t>
  </si>
  <si>
    <t>Industry</t>
  </si>
  <si>
    <t xml:space="preserve">Energy </t>
  </si>
  <si>
    <t>3.3 One UN Fund Malawi: National Programme for Managing Climate Change in Malawi</t>
  </si>
  <si>
    <t>3.4 Food and Agricultural Organization of the United Nations (FAO): Contribution to an improved food security and nutritional status in Malawi, Phase II</t>
  </si>
  <si>
    <t>3.5 UNESCO - Andean Glacier multidisciplinary Network for Adaptation Strategies (AGiaNAS)</t>
  </si>
  <si>
    <t>3.6 United Nations Educational, Scientific and Cultural Organization (UNESCO): Sustainable Management of Marginal Drylands (SUMAMAD-II)</t>
  </si>
  <si>
    <t>3.7 United Nations Educational, Scientific and Cultural Organization (UNESCO): Framework for Research, Education and Training in the Water Sector Phase III (FET -Water III)</t>
  </si>
  <si>
    <t>3.8 International Labour Organisation (ILO): Decent Work in the Green Economy</t>
  </si>
  <si>
    <t xml:space="preserve">3.9 International Labour Organisation (ILO): Employment creation through Small and Medium Scale Enterprise (SME) development </t>
  </si>
  <si>
    <t>3.10 World Agroforestry Centre (ICRAF): Extending the Agroforestry Food Security Programme (AFSP) in Kasungu and Mzimba districts</t>
  </si>
  <si>
    <t>3.11 World Agroforestry Centre (ICRAF): Community Agroforestry Tree Seeds Banks (CATS Banks): Building Agroforestry Scaling up Platform for Diversifying Livelihoods</t>
  </si>
  <si>
    <t>3.12 The SEED initiative (UNEP, UNDP en IUCN): Promoting the Green Economy in Mozambique, Malawi and Namibia</t>
  </si>
  <si>
    <t>3.13 The SEED initiative (UNEP, UNDP en IUCN): Supporting Social and Environmental Entrepreneurship in South Africa</t>
  </si>
  <si>
    <t>3.15 Contribution to UNEP Resource panel</t>
  </si>
  <si>
    <t xml:space="preserve">      3.14 International Renewable Energy Agency (IRENA): African Clean Energy Corridor</t>
  </si>
  <si>
    <t>Water</t>
  </si>
  <si>
    <t>Humanitarian Aid</t>
  </si>
  <si>
    <t>US$</t>
  </si>
  <si>
    <t>Total</t>
  </si>
  <si>
    <t>Government of Flanders</t>
  </si>
  <si>
    <t>Disbursed</t>
  </si>
  <si>
    <t>Time for solutions: from Integrated Water Management directives to concrete results in Uganda</t>
  </si>
  <si>
    <t>UGANDA</t>
  </si>
  <si>
    <t>Flemish Partnership Water for Development</t>
  </si>
  <si>
    <t xml:space="preserve"> Better access to drinking water, sanitation and hygiene in Karamoja, Uganda</t>
  </si>
  <si>
    <t>Industrial Development Corporation: Support for the Expansion of the IDC Social Enterprise Fund (SEF)</t>
  </si>
  <si>
    <t>SOUTH AFRICA</t>
  </si>
  <si>
    <t>Flemish Fund for Tropical Forests</t>
  </si>
  <si>
    <t>Training towards a sustainable and participatory management of the Community Reserve Amarakaeri  and its bufferzone in Madre de Dios</t>
  </si>
  <si>
    <t>PERU</t>
  </si>
  <si>
    <t xml:space="preserve"> Model for sustainable forest exploitation of certified wood in the indigenous Shipibo Konibo communities</t>
  </si>
  <si>
    <t>Sustainable management to conserve the National Park Yanachaga Chemillén in cooperation wih the management committee and the population in the buffer zone.</t>
  </si>
  <si>
    <t>Preservation of the biodiversity and sustainable management of the natural resources in the Alto Putumayo area</t>
  </si>
  <si>
    <t>Water and sanitation project in Tadabalass, Niger</t>
  </si>
  <si>
    <t>NIGER</t>
  </si>
  <si>
    <t xml:space="preserve"> Drinking water, sanitation and irrigation project in Filingue, Niger</t>
  </si>
  <si>
    <t xml:space="preserve"> Development of drinking water management for the centre and the suburbs of Santo Tomás, Chontales, Nicaragua</t>
  </si>
  <si>
    <t>NICARAGUA</t>
  </si>
  <si>
    <t>Sustainable access to drinking water, sanitation and hygiene in Malawi</t>
  </si>
  <si>
    <t>MALAWI</t>
  </si>
  <si>
    <t>Agribusiness Systems International: Technology for Extension to Small-holders (TEXTS) Program</t>
  </si>
  <si>
    <t>Small Scale Livestock and Livelihoods Program (SSLLP): Support to Livestock Extension and Training Services (SLETS)</t>
  </si>
  <si>
    <t>Farmers Union Of Malawi: Integrating and Strengthening Capacity of Farmers Into District Stakeholder Panels</t>
  </si>
  <si>
    <t>Natural Resources College: Enhancing institutional capacity building as a strategy to growth and development</t>
  </si>
  <si>
    <t xml:space="preserve">Water supply and water treatment for Ebenezer life centre and surrounding area, Kenia </t>
  </si>
  <si>
    <t>KENIA</t>
  </si>
  <si>
    <t>Water &amp; Sanitation – a Way to Development (WS-W2D)</t>
  </si>
  <si>
    <t>INDIA</t>
  </si>
  <si>
    <t>Improved access to drinking water and sanitation in rural and small-town areas in Haiti</t>
  </si>
  <si>
    <t>HAITI</t>
  </si>
  <si>
    <t>Water supply for 12 villages in the east of Guinea-Bissau (second phase)</t>
  </si>
  <si>
    <t>GUINEE-BISSAU</t>
  </si>
  <si>
    <t xml:space="preserve"> Water supply in the Sefwi Wiawso Nurses Training College, Senior High Technical School en Ada Foah, Ghana </t>
  </si>
  <si>
    <t>GHANA</t>
  </si>
  <si>
    <t xml:space="preserve"> Drinking water supply and improvement of hygiene and sanitation in four rural communities in Ghana</t>
  </si>
  <si>
    <t>Drinking water supply and improvement of hygiene and sanitation in Nandom and Samou in Upper West region and Akim Ayirebi in the eastern region in Ghana</t>
  </si>
  <si>
    <t xml:space="preserve"> Restoration of degraded terrains of important micro water catchments in 6 municipalities in the South of Ecuador </t>
  </si>
  <si>
    <t>ECUADOR</t>
  </si>
  <si>
    <t xml:space="preserve">Reinforcement and extension of a sustainable programme for biodiversity conservation and the restoration of eco-system services in the south of Ecuador </t>
  </si>
  <si>
    <t xml:space="preserve">Improvement of the management of the ecosystem service biodiversity in the Waorani territory in biosphere reserve Yasuní </t>
  </si>
  <si>
    <t>Water is life</t>
  </si>
  <si>
    <t>CONGO (DEMOCRATISCHE REP.) (KINSHASA)</t>
  </si>
  <si>
    <t>Water for development: increase of capacity of the drinking water provision at Punto Chorros, Coquimbo, Chili</t>
  </si>
  <si>
    <t>CHILI</t>
  </si>
  <si>
    <t>Energy</t>
  </si>
  <si>
    <t>Seminar on ''renewable energy in SE Asia''</t>
  </si>
  <si>
    <t>CAMBODJA</t>
  </si>
  <si>
    <t xml:space="preserve"> A repaired pump also provides drinking water</t>
  </si>
  <si>
    <t>BURKINA FASO</t>
  </si>
  <si>
    <t>A repaired pump also provides drinking water</t>
  </si>
  <si>
    <t xml:space="preserve">Incense (Clusia sp.), a strategic natural resource for the protection and the sustainable use of the forest in the territory of the indigenous community Leco de Apolo in the National Park Madidi. </t>
  </si>
  <si>
    <t>BOLIVIA</t>
  </si>
  <si>
    <t>Restoration of degraded terrains for the amelioration and innovation of income sources of the van de Chiquitano-indigenous communities of Lomerío</t>
  </si>
  <si>
    <t>NGO Oxfam - Solidariteit</t>
  </si>
  <si>
    <t>Improved food security for vulnerable host populations and returnees in South Sudan</t>
  </si>
  <si>
    <t>ZUID-SOEDAN</t>
  </si>
  <si>
    <t>ITG Instituut Tropische Geneeskunde Antwerpen</t>
  </si>
  <si>
    <t>ITG - FA3-II - University of Pretoria : Department of Veterinary Tropical Diseases - DVTD South Africa</t>
  </si>
  <si>
    <t>ZUID-AFRIKA</t>
  </si>
  <si>
    <t>VN UNVolunteers / VNU</t>
  </si>
  <si>
    <t>UNV - UNDP - Energy and Environment Specialist</t>
  </si>
  <si>
    <t>FOD Financiën</t>
  </si>
  <si>
    <t>Transport</t>
  </si>
  <si>
    <t>cross-cutting</t>
  </si>
  <si>
    <t>loan</t>
  </si>
  <si>
    <t>Lening van staat tot staat - Baggerwerken Soaï Rap River</t>
  </si>
  <si>
    <t>VIETNAM</t>
  </si>
  <si>
    <t>BTC - Belgische Technische Coöperatie (BTC/CTB)</t>
  </si>
  <si>
    <t>Capacity development of water management and services  in Ninh THuan Province - Poverty reduction and Sustainable Development</t>
  </si>
  <si>
    <t>Water supply and sanitation in Binh Dinh Province (Phu cat and Phu My)</t>
  </si>
  <si>
    <t>VN UNDP -  Development Programme - PRT</t>
  </si>
  <si>
    <t>Governance</t>
  </si>
  <si>
    <t>Delegated  Cooperation – ONE UN One Plan 2012-2016</t>
  </si>
  <si>
    <t>CIUF - Conseil Interuniversitaire de la Communauté française de Belgique</t>
  </si>
  <si>
    <t>CIUF-CUD Coopération Universitaire Institutionnelle  (CUI)  2008-2013 -  Université Agronomique Hanoi</t>
  </si>
  <si>
    <t>Strengthening the capacity within Vietnam for the assessment and management of water resources as a basis for rural water supply for poverty reduction(Supp. to MONRE/departm. For Water Resource Managing )</t>
  </si>
  <si>
    <t>privaat / consultants</t>
  </si>
  <si>
    <t>mitigation</t>
  </si>
  <si>
    <t>Rentebonificatie / Bonification des intérêts</t>
  </si>
  <si>
    <t>OSS2 - Vers une amélioration durable du niveau de vie des petits paysans</t>
  </si>
  <si>
    <t>VLIR - Vlaamse Interuniversitaire Raad</t>
  </si>
  <si>
    <t>Fishery</t>
  </si>
  <si>
    <t>Project of University Development Cooperation - Own Initiative 2011 - Ensuring seed supply of commercially important bivalve species in Central Vietnam by optimizing the larval production</t>
  </si>
  <si>
    <t>NGO Association for Cultural, Technical and Educational Cooperation - ACTEC/STUDEV</t>
  </si>
  <si>
    <t>Tourism</t>
  </si>
  <si>
    <t>PUEBLOS DEL SUR - Consolidation et extension d'un réseau d'écotourisme communautaire dans les communautés andines des Pueblos del Sur</t>
  </si>
  <si>
    <t>VENEZUELA</t>
  </si>
  <si>
    <t>NGO Koepel 11.11.11 ex NCOS</t>
  </si>
  <si>
    <t>SD4: Beleidsimpact bij internationale partners / Social Watch</t>
  </si>
  <si>
    <t>URUGUAY</t>
  </si>
  <si>
    <t>TUNESIE</t>
  </si>
  <si>
    <t>NGO Louvain Coopération (ex. Louvain Développement)</t>
  </si>
  <si>
    <t>Les populations dans les zones d'intervention ont diminué leur vulnérabilité à l'insécurité alimentaire et augmenté leurs revenus dans le respect de l'environnement - Togo</t>
  </si>
  <si>
    <t>TOGO</t>
  </si>
  <si>
    <t>SD2: Impact in de ASEAN-regio / Regionaal</t>
  </si>
  <si>
    <t>THAILAND</t>
  </si>
  <si>
    <t>Technical assistance to the Ministry of Natural Resources and Tourism  (MNRT)</t>
  </si>
  <si>
    <t>TANZANIA</t>
  </si>
  <si>
    <t>VN FAO/ WVO - Food and Agricultural Organisation - PRT</t>
  </si>
  <si>
    <t>Junior Professional Officer - JPO - FAO - Food Security and Nutrition, Monitoring and Evaluation</t>
  </si>
  <si>
    <t>NGO TRIAS</t>
  </si>
  <si>
    <t>TRIAS 2011-2013 - Tanzania - Doelgroep is beter ingebed binnen sociale en economische ontwikkelingsprocessen</t>
  </si>
  <si>
    <t>TRIAS 2011-2013 - Tanzania - Globalisering en vernieuwde partnerschappen tussen ledenorganisaties in Noord en Zuid</t>
  </si>
  <si>
    <t>Rentebonficatie / Bonification des intérêts</t>
  </si>
  <si>
    <t>SRI LANKA</t>
  </si>
  <si>
    <t>Sous-Programme d'Eau Potable et de l'Assainissement du Millénaire dans le Bassin Arachidier (PEPAM-BA)</t>
  </si>
  <si>
    <t>SENEGAL</t>
  </si>
  <si>
    <t>Appui à l'amélioration de la qualité de l'eau (PEPAM AQUA)</t>
  </si>
  <si>
    <t>NGO Solidarité Socialiste - SolSoc - FCD</t>
  </si>
  <si>
    <t>FCD SolSoc - pgm 2011-2013 OSS12 Sénégal - Renforcement des capacités d'un réseau d'acteurs de changement social</t>
  </si>
  <si>
    <t>NGO SOS Honger - SOS Faim</t>
  </si>
  <si>
    <t>OSS1 Les acteurs ruraux bénéficient d un cadre politique et institutionnel plus favorable</t>
  </si>
  <si>
    <t>OSS3 Les performances  des acteurs ruraux en matière de production, transformation et commercialisations sont améliorées dans une optique de développement durable</t>
  </si>
  <si>
    <t>Trade</t>
  </si>
  <si>
    <t>CIUF-CUD Coopération Universitaire Institutionnelle  (CUI)  2008-2013 -  Université Cheikh Anta Diop</t>
  </si>
  <si>
    <t>NGO Autre Terre (ex-TTMI)</t>
  </si>
  <si>
    <t>Multisectoral</t>
  </si>
  <si>
    <t>ONG Autre Terre - programme 2011-2013 /OSS3.2 Sénégal</t>
  </si>
  <si>
    <t>NGO Le Monde selon les femmes</t>
  </si>
  <si>
    <t>ONG Le Monde selon les Femmes - Programme 2011-2013  / Volet Sud  OS4 Sénégal</t>
  </si>
  <si>
    <t>ONG Le Monde selon les Femmes - Programme 2011-2013 /Volet Sud OS3 Sénégal</t>
  </si>
  <si>
    <t>Programme d'eau potable et d'assainissement dans les districts de Nyaruguru, Huye et Gisaraga dans la province du sud - PEPAPS II</t>
  </si>
  <si>
    <t>RWANDA</t>
  </si>
  <si>
    <t>Support to the SPAT II: Market oriented advisory services and quality seeds</t>
  </si>
  <si>
    <t>NGO PROTOS Projectgroep voor Technische Ontwikkelingssamenwerking</t>
  </si>
  <si>
    <t>Duurzame toegang tot en beheer van water in de Grote Meren</t>
  </si>
  <si>
    <t>SD1: Impact in de regio Centraal-Afrika / Rwanda</t>
  </si>
  <si>
    <t>IITA International Institute of Tropical Agriculture - CGIAR - PRT</t>
  </si>
  <si>
    <t>IITA - CIALCA Sustainable banana-based systems for African Great Lakes region (part RWA)</t>
  </si>
  <si>
    <t>CIAT - International Center for Tropical Agriculture - CGIAR - PRT</t>
  </si>
  <si>
    <t>CIAT - CIALCA Enhancing the resilience of agro-ecosystems in Central-Africa (restricted core RC - part RWA)</t>
  </si>
  <si>
    <t>Bioversity International ( IPGRI,  INIBAP) - CGIAR - PRT</t>
  </si>
  <si>
    <t>Bioversity International - CIALCA  Improving livelihoods - Musa-based systems (restricted core RC - part RWA)</t>
  </si>
  <si>
    <t>NGO Dierenartsen zonder grenzen - DZG</t>
  </si>
  <si>
    <t>ONG Véterinaires sans frontières - VSF - programme 2011-2013  OSS 5 RWANDA</t>
  </si>
  <si>
    <t>LNGO lokaal /civiele m'ij in het Zuiden (onbepaalde LNGO)</t>
  </si>
  <si>
    <t>ONG locales Rwanda 2007 / Appui à SDA/IRIBA - ASBL- projet PASAGEC II</t>
  </si>
  <si>
    <t>IMPROVING ACCESS TO RELIABLE AND COST EFFECTIVE ELECTRICITY SERVICES FOR HOUSEHOLDS AND PRIORITY PUBLIC SERVICES INSTITUTIONS</t>
  </si>
  <si>
    <t>Programme d'appui au système national de vulgarisation agricole décentralisé</t>
  </si>
  <si>
    <t>West African Development Bank - WADB</t>
  </si>
  <si>
    <t>Sustainable Energy for All Initiative (SE4ALL) ) - Contribution volontaire au''Fonds de Développement pour l'Energie'' (FDE) - ''Initiative régionale pour l'Energie durable'' (IRED) de l'UEMOA</t>
  </si>
  <si>
    <t>REGIO WEST-AFRIKA - Meerdere landen of onbepaald</t>
  </si>
  <si>
    <t>Integrated community disaster preparedness for sustainable resilient development of small farmers’associations in weather related risk areas of Honduras and Guatemala</t>
  </si>
  <si>
    <t>REGIO NOORD- &amp; CENTRAAL-AMERIKA - Meerdere landen of onbepaald</t>
  </si>
  <si>
    <t>Food security risks in the Great Lakes region – rapid response to the threath of banana diseases.</t>
  </si>
  <si>
    <t>REGIO CENTRAAL-AFRIKA - Meerdere landen of onbepaald</t>
  </si>
  <si>
    <t>Préparation et renforcement des moyens d’existence des ménages vulnérables face aux risques de catastrophes au Niger, Sénégal et Tchad.</t>
  </si>
  <si>
    <t>REGIO AFRIKA SUBSAHARA - Meerdere landen of onbepaald</t>
  </si>
  <si>
    <t>SD3: Beleidsimpact in de Andesregio / Peru</t>
  </si>
  <si>
    <t>NGO Rode Kruis-Vlaanderen Internationaal - RKVI</t>
  </si>
  <si>
    <t>Integrated disaster risk reduction in flood prone areas along the Ucayali river</t>
  </si>
  <si>
    <t>Les populations dans les zones d¿intervention ont diminué leur vulnérabilité à l¿insécurité alimentaire et augmenté leurs revenus dans le respect de l'environnement - Pérou</t>
  </si>
  <si>
    <t>ONG Autre Terre - programme 2011-2013 /OSS4.1 Pérou</t>
  </si>
  <si>
    <t>ONG Autre Terre - programme 2011-2013 /OSS3.1 Pérou</t>
  </si>
  <si>
    <t>UNV intern - UNDP - Environment Management</t>
  </si>
  <si>
    <t>TRIAS 2011-2013 - Peru - Doelgroep is beter ingebed binnen sociale en economische ontwikkelingsprocessen</t>
  </si>
  <si>
    <t>ONG Le Monde selon les Femmes - Programme 2011-2013 /Volet Sud OS3 Pérou</t>
  </si>
  <si>
    <t>ONG Le Monde selon les Femmes - Programme 2011-2013  / Volet Sud  OS6 Pérou</t>
  </si>
  <si>
    <t>Education</t>
  </si>
  <si>
    <t>Construction and Rehabilitation of Schools in the Palestinian Territory (phase IIII)</t>
  </si>
  <si>
    <t>PALESTIJNSE GEBIEDEN</t>
  </si>
  <si>
    <t>Enhancing the Capacities of the Palestinian Authority in Mainstreaming Environment and Climate Change in occupied Palestinian territory</t>
  </si>
  <si>
    <t>Construction and Rehabilitation of Schools in the West Bank &amp; the Gaza strip (phase II)</t>
  </si>
  <si>
    <t>FCD SolSoc - pgm 2011-2013 OSS11 Palestine - Renforcement des capacités d'un réseau d'acteurs de changement social</t>
  </si>
  <si>
    <t>Improving livelihoods of vulnerable populations through rehabilitation of factors of production in Gaza Strip and West Bank.</t>
  </si>
  <si>
    <t>UNV - UNDP - Support the Environmental programme</t>
  </si>
  <si>
    <t>Schools Construction, Rehabilition and Equipment in the oPT (Phase IV)</t>
  </si>
  <si>
    <t>OEGANDA</t>
  </si>
  <si>
    <t>Health</t>
  </si>
  <si>
    <t>Rode Kruis-Vlaanderen Internationaal - 2011-2013 - Oeganda - Eerste hulp</t>
  </si>
  <si>
    <t>ONG Véterinaires sans frontières - VSF - programme 2011-2013  OSS 7 OUGANDA</t>
  </si>
  <si>
    <t>TRIAS 2011-2013 - Oeganda - Doelgroep is beter ingebed binnen sociale en economische ontwikkelingsprocessen</t>
  </si>
  <si>
    <t>Kampala City Council Environmental Planning and Management Project - KIEMP</t>
  </si>
  <si>
    <t>Appui institutionnel au Ministère de l'Elevage et des industries animales</t>
  </si>
  <si>
    <t>Programme d'appui à la mise en place des entités décentralisées de la région de Dosso - PAMED phase II</t>
  </si>
  <si>
    <t>ONG Véterinaires sans frontières - VSF - programme 2011-2013  OSS1 Niger</t>
  </si>
  <si>
    <t>Junior Professional Officer - JPO - FAO - Agronomist Knowledge Management and Gender Programme</t>
  </si>
  <si>
    <t>ONG Véterinaires sans frontières - VSF - programme 2011-2013  OSS 2 NIGER</t>
  </si>
  <si>
    <t>Programme d'appui à la mise en place des entités décentralisées dans la région de Dosso (PAMED II), extension</t>
  </si>
  <si>
    <t>FCD SolSoc - pgm 2011-2013 OSS10 Nicaragua - Renforcement des capacités d'un réseau d'acteurs de changement social</t>
  </si>
  <si>
    <t>Rode Kruis-Vlaanderen Internationaal - 2011-2013 - Nepal - Eerste hulp</t>
  </si>
  <si>
    <t>NEPAL</t>
  </si>
  <si>
    <t>Rode Kruis-Vlaanderen Internationaal - 2011-2013 - Namibie - Eerste hulp</t>
  </si>
  <si>
    <t>NAMIBIE</t>
  </si>
  <si>
    <t>VN UNICEF - Children's Fund - PRT</t>
  </si>
  <si>
    <t>Enhancing children and their families’ resilience to disaster risks and strengthening their preparedness to respond to emergencies</t>
  </si>
  <si>
    <t>MOZAMBIQUE</t>
  </si>
  <si>
    <t>Food security and nutrition programma in 6 districts of Gaza province: Food and nutrition intervention FAO</t>
  </si>
  <si>
    <t>VN -  Capital Development Fund  (UNCDF/FENU) - PRT</t>
  </si>
  <si>
    <t>Food security and nutrition programma in 6 districts of Gaza province:Local Development Financing</t>
  </si>
  <si>
    <t>Water supply and Management contributing to food security in Gaza Province</t>
  </si>
  <si>
    <t>NGO Dienst voor Internationale Samenwerking aan Ontwikkelingsprojecten - DISOP/SIMFR</t>
  </si>
  <si>
    <t>Food security and nutrition programma in 6 districts of Gaza province: agriculture education</t>
  </si>
  <si>
    <t>Rode Kruis-Vlaanderen Internationaal - 2011-2013 - Mozambique - Eerste hulp</t>
  </si>
  <si>
    <t>UNV - UNDP - Disaster Risk-Climate change</t>
  </si>
  <si>
    <t>Junior Professional Officer - JPO - FAO - Food Security Coordination, Monitoring and Evaluation</t>
  </si>
  <si>
    <t>SD3: Beleidsimpact in de Andesregio / Regionaal</t>
  </si>
  <si>
    <t>MEXICO</t>
  </si>
  <si>
    <t>Appui au Programme de Mise à Niveau Environnementale des Ecoles Rurales (APMNEER, Maroc)</t>
  </si>
  <si>
    <t>MAROKKO</t>
  </si>
  <si>
    <t>FCD SolSoc - pgm 2011-2013 OSS9 Maroc - Renforcement des capacités d'un réseau d'acteurs de changement social</t>
  </si>
  <si>
    <t>Appui Institutionnel et Opérationnel aux Agences de Bassins Hydrauliques (ABH)</t>
  </si>
  <si>
    <t>Projet d'acquisition des engins de travaux publics nécessaires à la poursuite du programme des petits et moyens barrages dans les bassins Souss-Massa-Draa</t>
  </si>
  <si>
    <t>Programme de lutte contre l'insécurité alimentaire et la malnutrition: composante ''appui aux Collectivités territoriales'' mise en oeuvre par UNCDF/ FENU</t>
  </si>
  <si>
    <t>MALI</t>
  </si>
  <si>
    <t>NGO Solidagro (ex Bevrijde Wereld - BW)</t>
  </si>
  <si>
    <t>Programme d'Appui aux Initiatives pour la Sécurité Alimentaire (PAISA II)-phase II-Mali</t>
  </si>
  <si>
    <t>Prevention and Community-based Management of Malnutrition in Mali</t>
  </si>
  <si>
    <t>Projet d'amélioration de la sécurité alimentaire par une gestion durable des ressources en eau - PASAGE</t>
  </si>
  <si>
    <t>Programme de lutte contre l'insécurité alimentaire et la malnutrition: composante ''eau potable''</t>
  </si>
  <si>
    <t>NGO Croix Rouge de Belgique - Rode Kruis B-franc - CRB</t>
  </si>
  <si>
    <t>Programme de lutte contre l'insécurité alimentaire et la malnutrition: volet nutrition</t>
  </si>
  <si>
    <t>Duurzame toegang tot en beheer van water in Mali</t>
  </si>
  <si>
    <t>Appui institutionnel au Ministère de l'Elevage et de la Pêche</t>
  </si>
  <si>
    <t>Programme de lutte contre l'insécurité alimentaire et la malnutrition: composante coordination</t>
  </si>
  <si>
    <t>ONG Véterinaires sans frontières - VSF - programme 2011-2013  OSS 3 MALI</t>
  </si>
  <si>
    <t>VN UNWOMEN (ex UNIFEM) - PRT</t>
  </si>
  <si>
    <t>Genre et développement local dans le contexte de la sécurité alimentaire dans les régions de Kayes et Koulikoro au Mali
(coopération déléguée UNIFEM)</t>
  </si>
  <si>
    <t>ONG Véterinaires sans frontières - VSF - programme 2011-2013  OSS 4 MALI</t>
  </si>
  <si>
    <t>ONG Autre Terre - programme 2011-2013 /OSS4.3 Mali</t>
  </si>
  <si>
    <t>Toegang tot en beheer van water in Madagaskar</t>
  </si>
  <si>
    <t>MADAGASCAR</t>
  </si>
  <si>
    <t>Les populations dans les zones d'intervention ont diminué leur vulnérabilité à l'insécurité alimentaire et augmenté leurs revenus dans le respect de l'environnement - Madagascar</t>
  </si>
  <si>
    <t>LAOS</t>
  </si>
  <si>
    <t>Supersubside / bonification des intérêts</t>
  </si>
  <si>
    <t>Prêt d'Etat à Etat Kenya - Electrification rurale au nord du Mont Kenya</t>
  </si>
  <si>
    <t>Rentebonificatie electriciteit / Bonification des intérêts électricité</t>
  </si>
  <si>
    <t>Project of University Development Cooperation - Own Initiative 2011 - The hard-to-cook defect in common beans: towards food security and sustainability in sub-Saharan Africa</t>
  </si>
  <si>
    <t>KAMEROEN</t>
  </si>
  <si>
    <t>Rentebonificatie / bonification des intérêts</t>
  </si>
  <si>
    <t>FCD SolSoc - pgm 2011-2013 OSS5 Cap Vert - Renforcement des capacités d'un réseau d'acteurs de changement social</t>
  </si>
  <si>
    <t>KAAPVERDISCHE (EILANDEN)</t>
  </si>
  <si>
    <t>JAMAICA</t>
  </si>
  <si>
    <t>SD2: Impact in de ASEAN-regio / Indonesie</t>
  </si>
  <si>
    <t>INDONESIE</t>
  </si>
  <si>
    <t>Community-based disaster preparedness in the low basins of the rivers Ulua and Chamelecon</t>
  </si>
  <si>
    <t>HONDURAS</t>
  </si>
  <si>
    <t>TRIAS 2011-2013 - Honduras- Doelgroep is beter ingebed binnen sociale en economische ontwikkelingsprocessen</t>
  </si>
  <si>
    <t>TRIAS 2011-2013 - Honduras - Globalisering en vernieuwde partnerschappen tussen ledenorganisaties in Noord en Zuid</t>
  </si>
  <si>
    <t>Duurzame toegang tot en beheer van water in Haïti</t>
  </si>
  <si>
    <t>NGO Coopération au Développement de l'Artisanat - CODEART</t>
  </si>
  <si>
    <t>Ong CODEART - programme 2011-2014 / volet Sud OS 1 : HAÏTI Echange et diffusion de technologies durablement appropriables pour une Sud plus entrepreneurial et moins dépendant</t>
  </si>
  <si>
    <t>Ong CODEART - programme 2011-2014 / volet Sud OS 2 HAÏTI Echange et diffusion de technologies durablement appr HAÏTIopriables pour une Sud plus entrepreneurial et moins dépendant</t>
  </si>
  <si>
    <t>Ong CODEART - programme 2011-2014 / volet sud OS 5 HAÏTI Echange et diffusion de technologies durablement appropriables pour une Sud plus entrepreneurial et moins dépendant</t>
  </si>
  <si>
    <t>Ong CODEART - programme 2011-2014 / volet Sud OS 3 HAÏTI Echange et diffusion de technologies durablement appropriables pour une Sud plus entrepreneurial et moins dépendant</t>
  </si>
  <si>
    <t>Ong CODEART - programme 2011-2014 / volet sud OS 4 HAÏTI Echange et diffusion de technologies durablement appropriables pour une Sud plus entrepreneurial et moins dépendant</t>
  </si>
  <si>
    <t>FCD SolSoc - pgm 2011-2013 OSS8 Guinée-Bissau - Renforcement des capacités d'un réseau d'acteurs de changement social</t>
  </si>
  <si>
    <t>TRIAS 2011-2013 - Guinea - Doelgroep is beter ingebed binnen sociale en economische ontwikkelingsprocessen</t>
  </si>
  <si>
    <t>GUINEA</t>
  </si>
  <si>
    <t>TRIAS 2011-2013 - Guinea - Globalisering en vernieuwde partnerschappen tussen ledenorganisaties in Noord en Zuid</t>
  </si>
  <si>
    <t>GUATEMALA</t>
  </si>
  <si>
    <t>TRIAS 2011-2013 - Guatemala- Doelgroep is beter ingebed binnen sociale en economische ontwikkelingsprocessen</t>
  </si>
  <si>
    <t>Vereniging van Vlaamse Steden en Gemeenten - VVSG</t>
  </si>
  <si>
    <t>Coopération internationale communale - Vereniging van Vlaamse Steden en Gemeenten - Guatemala</t>
  </si>
  <si>
    <t>TRIAS 2011-2013 - Guatemala - Globalisering en vernieuwde partnerschappen tussen ledenorganisaties in Noord en Zuid</t>
  </si>
  <si>
    <t>Junior Professional Officer - JPO - FAO - Climate Change Officer</t>
  </si>
  <si>
    <t>TRIAS 2011-2013 - Ghana - Doelgroep is beter ingebed binnen sociale en economische ontwikkelingsprocessen</t>
  </si>
  <si>
    <t>TRIAS 2011-2013 - Ghana - Globalisering en vernieuwde partnerschappen tussen ledenorganisaties in Noord en Zuid</t>
  </si>
  <si>
    <t>FILIPPIJNEN</t>
  </si>
  <si>
    <t>SD2: Impact in de ASEAN-regio / Filippijnen</t>
  </si>
  <si>
    <t>Projet  Interuniversitaire ciblé  PIC 2010 Towards greater human security in Mindanao by establishing strategic research partnerships to strengthen local governance in land and water management - Philippines</t>
  </si>
  <si>
    <t>TRIAS 2011-2013 - Filippijnen - Doelgroep is beter ingebed binnen sociale en economische ontwikkelingsprocessen</t>
  </si>
  <si>
    <t>SD4: Beleidsimpact bij internationale partners / Reality of Aid</t>
  </si>
  <si>
    <t>TRIAS 2011-2013 - Filippijnen - Globalisering en vernieuwde partnerschappen tussen ledenorganisaties in Noord en Zuid</t>
  </si>
  <si>
    <t>Programme of Institutional University Cooperation (IUC) of the Flemish Interuniversity Council with the Jimma University in Ethiopia</t>
  </si>
  <si>
    <t>ETHIOPIE</t>
  </si>
  <si>
    <t>Project of University Development Cooperation - Own Initiative 2010 - Water and sediment budgets of Lake Tana for optimisation of land management and water allocation</t>
  </si>
  <si>
    <t>VLIR Programme of Institutional University Cooperation (IUC) of the Flemish Interuniversity Council with the Mekelle University in Ethiopia</t>
  </si>
  <si>
    <t>EL SALVADOR</t>
  </si>
  <si>
    <t>TRIAS 2011-2013 - El Salvador - Doelgroep is beter ingebed binnen sociale en economische ontwikkelingsprocessen</t>
  </si>
  <si>
    <t>TRIAS 2011-2013 - El Salvador - Globalisering en vernieuwde partnerschappen tussen ledenorganisaties in Noord en Zuid</t>
  </si>
  <si>
    <t>Beheer van de watervoorraden en -diensten in Ecuador</t>
  </si>
  <si>
    <t>ITG - FA3-II - Centro Internacional de Zoonosis, Quito - CIZ</t>
  </si>
  <si>
    <t>SD3: Beleidsimpact in de Andesregio / Ecuador</t>
  </si>
  <si>
    <t>TRIAS 2011-2013 - Ecuador- Doelgroep is beter ingebed binnen sociale en economische ontwikkelingsprocessen</t>
  </si>
  <si>
    <t>UNV - WFP - Oficial de Programa</t>
  </si>
  <si>
    <t>NGO BOS+ (ex Groenhart//BOS+tropen)</t>
  </si>
  <si>
    <t>Apoyo para medios de vida sostenibles en la Subcuenca del Burgay, FASE II</t>
  </si>
  <si>
    <t>TRIAS 2011-2013 - Ecuador - Globalisering en vernieuwde partnerschappen tussen ledenorganisaties in Noord en Zuid</t>
  </si>
  <si>
    <t>Rentebonificatie / Bonification des intérêts  - fourniture système électricité</t>
  </si>
  <si>
    <t>DOMINICAANSE REPUBLIEK</t>
  </si>
  <si>
    <t>Strengthening community based disaster risk reduction in the province of El Seibo</t>
  </si>
  <si>
    <t>MEKONG RIVER COMMISSION MRC</t>
  </si>
  <si>
    <t>Mekong River Commission - Navigation Programme (NP)</t>
  </si>
  <si>
    <t>CONTINENT AZIE - Regio, meerdere landen of onbepaald</t>
  </si>
  <si>
    <t>Multi-level and inter-sectorial preparedness in communities of Bolivia, Peru, Honduras, Guatemala and Cuba, to strengthen the resiliency of children, women and families to be prepared and respond in emergencies with support of their authorities.</t>
  </si>
  <si>
    <t>CONTINENT AMERIKA - Regio, meerdere landen of onbepaald</t>
  </si>
  <si>
    <t>African Development Bank (Special Fund) - Afr.DB - Sp.F</t>
  </si>
  <si>
    <t>Participation in the 3-yearly replenishement of the resources of the African Development Fund - Imputed for sector Other Multisector</t>
  </si>
  <si>
    <t>CONTINENT AFRIKA - Regio, meerdere landen of onbepaald</t>
  </si>
  <si>
    <t>African Development Bank (Ordinary Capital) - Afr.DB</t>
  </si>
  <si>
    <t>Unspecified</t>
  </si>
  <si>
    <t>Increase of capital of the African Development Bank - Imputed part for sector Unallocated / Unspecified</t>
  </si>
  <si>
    <t>Mise en place d'une unité conjointe d'appui à la gestion au sein du Ministère de l'Agriculture, Pêche et Elevage (MAPE) et renforcement institutionnel de ce Ministère</t>
  </si>
  <si>
    <t>Développement de la pêche artisanale et de l'aquaculture au Katanga (ProDePAAK)</t>
  </si>
  <si>
    <t>NGO Caritas België Internationaal Hulpbetoon</t>
  </si>
  <si>
    <t>Appui à la sécurité alimentaire des populations déplacées retournées suite aux affrontements de 2010, Province de l’Equateur</t>
  </si>
  <si>
    <t>SD1: Impact in de regio Centraal-Afrika / DRCongo</t>
  </si>
  <si>
    <t>Réhabilitation de l'Ecole Saint-Charles Lwanga à Barumbu - Kinshasa</t>
  </si>
  <si>
    <t>Réhabilitation et équipement de l'Université de Mbuji-Mayi - Kasaï - RDC</t>
  </si>
  <si>
    <t>FCD SolSoc - pgm 2011-2013 OSS7 RDC - Renforcement des capacités d'un réseau d'acteurs de changement social</t>
  </si>
  <si>
    <t>NGO Association des Rotary clubs belges pour la coopération au développement (ARCBCD)</t>
  </si>
  <si>
    <t>Programme 2011/2013 ONG Association des Rotary Clubs Belges pour la Coopération au Développement ''VACCI &amp; PLUS'' /</t>
  </si>
  <si>
    <t>Programme 2011/2013 ONG Association des Rotary Clubs Belges pour la Coopération au Développement ''VACCI &amp; PLUS''</t>
  </si>
  <si>
    <t>Contribution à la relance des moyens de subsistance des populations vulnérables affectées par les conflits dans le Territoire de Masisi (Nord-Kivu) et le Territoire d'Uvira (Sud-Kivu), RD Congo</t>
  </si>
  <si>
    <t>NGO UniverSud Liège (ex-ACDLg/ACDST)</t>
  </si>
  <si>
    <t>ONG Universud Liège - Programme 2013-2016 - Volet Sud : Accès à l'eau et assainissement à Butembo</t>
  </si>
  <si>
    <t>IITA - CIALCA Sustainable banana-based systems for African Great Lakes region (part DRC)</t>
  </si>
  <si>
    <t>CIAT - CIALCA Enhancing the resilience of agro-ecosystems in Central-Africa (restricted core RC- part DRC)</t>
  </si>
  <si>
    <t>Bioversity International - CIALCA Improving livelihoods - Musa-based systems (restricted core RC - part DRC)</t>
  </si>
  <si>
    <t>Programme de Développement Agricole dans la Province du Kasaï Oriental - PRODAKOR dans la Province du Kasaï oriental</t>
  </si>
  <si>
    <t>Appui à la mise en oeuvre du plan de restructuration des services centraux et régionaux du Ministère de l'Agriculture, de la pêche et de l'élevage en RDC</t>
  </si>
  <si>
    <t>NGO Petits Pas - PtiPas</t>
  </si>
  <si>
    <t>ONG Petit Pas - Programma 2013-2015 Obj.1: La sécurité alimentaire des bénéficiaires est renforcée grâce à l'existence et au bon fonctionnement d'organisation de producteurs</t>
  </si>
  <si>
    <t>Les populations dans les zones d'intervention ont diminué leur vulnérabilité à l'insécurité alimentaire et augmenté leurs revenus dans le respect de l'environnement - RDC</t>
  </si>
  <si>
    <t>ONG Véterinaires sans frontières - VSF - programme 2011-2013  OSS 6 RDC</t>
  </si>
  <si>
    <t>Ong CODEART - programme 2011-2014 / volet Sud OS 1 RD CONGO Echange et diffusion de technologies durablement appropriables pour une Sud plus entrepreneurial et moins dépendant</t>
  </si>
  <si>
    <t>TRIAS 2011-2013 - RD Congo - Doelgroep is beter ingebed binnen sociale en economische ontwikkelingsprocessen</t>
  </si>
  <si>
    <t>Ong CODEART - programme 2011-2014 / volet Sud OS 3 RD CONGO Echange et diffusion de technologies durablement appropriables pour une Sud plus entrepreneurial et moins dépendant</t>
  </si>
  <si>
    <t>Ong CODEART - programme 2011-2014 / volet Sud OS 2 RD CONGO Echange et diffusion de technologies durablement appropriables pour une Sud plus entrepreneurial et moins dépendant</t>
  </si>
  <si>
    <t>Appui au secteur semencier</t>
  </si>
  <si>
    <t>TRIAS 2011-2013 - RD Congo - Globalisering en vernieuwde partnerschappen tussen ledenorganisaties in Noord en Zuid</t>
  </si>
  <si>
    <t>Ong CODEART - programme 2011-2014 / volet Sud OS 4 RD CONGO Echange et diffusion de technologies durablement appropriables pour une Sud plus entrepreneurial et moins dépendant</t>
  </si>
  <si>
    <t>UNV - UNOPS - Suport to the adoption of environmental compliance procedures</t>
  </si>
  <si>
    <t>ONG Le Monde selon les Femmes - Programme 2011-2013  / Volet Sud  OS5 RDCongo</t>
  </si>
  <si>
    <t>ONG Le Monde selon les Femmes - Programme 2011-2013 /Volet Sud OS3 RDC</t>
  </si>
  <si>
    <t>FCD SolSoc - pgm 2011-2013 OSS6 Colombie - Renforcement des capacités d'un réseau d'acteurs de changement social</t>
  </si>
  <si>
    <t>COLOMBIA</t>
  </si>
  <si>
    <t>Les populations dans les zones d'intervention ont diminué leur vulnérabilité à l'insécurité alimentaire et augmenté leurs revenus dans le respect de l'environnement - Cambodge</t>
  </si>
  <si>
    <t xml:space="preserve">Appui institutionnel et opérationnel au Ministère de l'agriculture et de l'élevage (MINAGRIE), au programme semencier et à l'ISABU (Institut des Sciences Agronomiques du Burundi) -  PAIOSA 1
</t>
  </si>
  <si>
    <t>BURUNDI</t>
  </si>
  <si>
    <t>SD1: Impact in de regio Centraal-Afrika / Burundi</t>
  </si>
  <si>
    <t>Renforcement des capacités des producteurs agricoles de six communes des provinces Bubanza, Bujumbura Rural, Bururi et Rutana, en vue du développement intégré des filières banane, manioc et culture maraîchères et de la Protection de l'environnement</t>
  </si>
  <si>
    <t>FCD SolSoc - pgm 2011-2013 OSS4 Burundi  - Renforcement des capacités d'un réseau d'acteurs de changement social</t>
  </si>
  <si>
    <t>ONG locales Burundi 2009/ Soutien à ''CEPRODILIC-ADEPE'': Mise en place d'un centre de production et de formation agro-sylvo-pastoral</t>
  </si>
  <si>
    <t>IITA -CIALCA Sustainable banana-based systems for African Great Lakes region (part BUR)</t>
  </si>
  <si>
    <t>CIAT - CIALCA Enhancing the resilience of agro-ecosystems in Central-Africa (restricted core RC - part BUR)</t>
  </si>
  <si>
    <t>Bioversity International - CIALCA  Improving livelihoods - Musa-based systems (restricted core RC - part BUR)</t>
  </si>
  <si>
    <t>Les populations dans les zones d'intervention ont diminué leur vulnérabilité à l'insécurité alimentaire et augmenté leurs revenus dans le respect de l'environnement - Burundi</t>
  </si>
  <si>
    <t>Appui institutionnel à l'Institut des Sciences Agronomiques du Burundi (ISABU)</t>
  </si>
  <si>
    <t xml:space="preserve">Programme d’appui institutionnel et opérationnel au secteur agricole (PAIOSA): amélioration de la compétitivité du secteur agricole (PAIOSA 3)
</t>
  </si>
  <si>
    <t>Appui et relance du secteur semencier au Burundi</t>
  </si>
  <si>
    <t>Appui institutionnel au Ministère de l'Agriculture et de l'élevage</t>
  </si>
  <si>
    <t>Programme de réduction de l'insécurité alimentaire dans les zones desservies par la fédération nationale des groupements Naam (FNGN) (Phase II)</t>
  </si>
  <si>
    <t>FCD SolSoc - pgm 2011-2013 OSS3 Burkina Faso - Renforcement des capacités d'un réseau d'acteurs de changement social</t>
  </si>
  <si>
    <t>ITG - FA3-II - Centre International de Recherche - Développement sur l'élevage en zone subhumide - CIRDES BKF</t>
  </si>
  <si>
    <t>ONG Autre Terre - programme 2011-2013 /OSS4.2 Burkina Faso</t>
  </si>
  <si>
    <t>FCD SolSoc - pgm 2011-2013 OSS2 Brésil - Renforcement des capacités d'un réseau d'acteurs de changement social</t>
  </si>
  <si>
    <t>BRAZILIE</t>
  </si>
  <si>
    <t>TRIAS 2011-2013 - Brazilië - Doelgroep is beter ingebed binnen sociale en economische ontwikkelingsprocessen</t>
  </si>
  <si>
    <t>TRIAS 2011-2013 - Brazilië - Globalisering en vernieuwde partnerschappen tussen ledenorganisaties in Noord en Zuid</t>
  </si>
  <si>
    <t>Risk reduction and capacity building of communities in the Ichilo river basin in the municipality of Puerto Villaroel</t>
  </si>
  <si>
    <t>APEFE - Association pour la Promotion de l'Education et de la Formation à l'Etranger - APEFE</t>
  </si>
  <si>
    <t>APEFE Programme 2011 - 2013 BOLIVIE EDUCATION Approche interculturelle</t>
  </si>
  <si>
    <t>FCD SolSoc - pgm 2011-2013 OSS1 Bolivie - Renforcement des capacités d'un réseau d'acteurs de changement social</t>
  </si>
  <si>
    <t>SD3: Beleidsimpact in de Andesregio / Bolivia</t>
  </si>
  <si>
    <t>Junior Professional Officer - JPO - UNICEF - Water and Environmental Sanitation (Wash) Officer</t>
  </si>
  <si>
    <t>Les populations dans les zones d'intervention ont diminué leur vulnérabilité à l'insécurité alimentaire et augmenté leurs revenus dans le respect de l'environnement - Bolivie</t>
  </si>
  <si>
    <t>ONG Le Monde selon les Femmes - Programme 2011-2013  / Volet Sud  OS7 Bolivie</t>
  </si>
  <si>
    <t>ONG Le Monde selon les Femmes - Programme 2011-2013 /Volet Sud OS3 Bolivie</t>
  </si>
  <si>
    <t>Appui Institutionnel au MAEP dans le cadre du Programme d'Appui au Développement et à la diversification des filières agricoles</t>
  </si>
  <si>
    <t>BENIN</t>
  </si>
  <si>
    <t>Duurzaam toegang tot drinkwater en goed beheer van watervoorraden en hun ecosystemen in Benin</t>
  </si>
  <si>
    <t>Ong CODEART - programme 2011-2014 / volet Sud OS 3 BENIN Echange et diffusion de technologies durablement appropriables pour une Sud plus entrepreneurial et moins dépendant</t>
  </si>
  <si>
    <t>Les populations dans les zones d'intervention ont diminué leur vulnérabilité à l'insécurité alimentaire et augmenté leurs revenus dans le respect de l'environnement - Bénin</t>
  </si>
  <si>
    <t>Ong CODEART - programme 2011-2014 / volet Sud OS 2 BENIN Echange et diffusion de technologies durablement appropriables pour une Sud plus entrepreneurial et moins dépendant</t>
  </si>
  <si>
    <t>NGO Défi Belgique Afrique - DBA</t>
  </si>
  <si>
    <t>DBA  programme 2011-2013 ''CODDéSUD II'' OSS1 Bénin</t>
  </si>
  <si>
    <t>Fonds d'Etudes et de Consultances</t>
  </si>
  <si>
    <t>Ong CODEART - programme 2011-2014 / Volet SUD OS 1 BENIN Echange et diffusion de technologies durablement appropriables pour une Sud plus entrepreneurial et moins dépendant</t>
  </si>
  <si>
    <t>Ong CODEART - programme 2011-2014 / volet Sud OS 4 BENIN Echange et diffusion de technologies durablement appropriables pour une Sud plus entrepreneurial et moins dépendant</t>
  </si>
  <si>
    <t>BANGLADESH</t>
  </si>
  <si>
    <t>Gestion des déchets solides au niveau des agglomérations urbaines de Mascara</t>
  </si>
  <si>
    <t>ALGERIJE</t>
  </si>
  <si>
    <t>Gestion intégrée des Ressources en Eau dans le Bassin Hydrographique Côtier Algérois 02A - Oued Mazafran</t>
  </si>
  <si>
    <t>Appui technique aux centres de formation et de perfectionnement aux métiers de l'eau</t>
  </si>
  <si>
    <t>Gestion des déchets au niveau de l'hôpital Bachir Mentouri de Kouba</t>
  </si>
  <si>
    <t>Awareness Raising</t>
  </si>
  <si>
    <t>INFOCYCLUS - formation de candidats et de participants à des actions de coopération / infocycles CTB</t>
  </si>
  <si>
    <t xml:space="preserve"> UNIVERSEEL / ONBEPAALD LAND / BELGIE</t>
  </si>
  <si>
    <t>NGO CNCD 11.11.11 Centre National de Coopération au Développement</t>
  </si>
  <si>
    <t>ONG CNCD - programme NORD 2011- 2013</t>
  </si>
  <si>
    <t>SD1: Campagnes voeren</t>
  </si>
  <si>
    <t>SD5: Beleidsbeïnvloeding</t>
  </si>
  <si>
    <t>Environnement - Evaluation  thématique de la Coopération belge en matière d'environnement 2002-2011</t>
  </si>
  <si>
    <t>SD4: Mondiale en ontwikkelingsrelevante informatie (Wereldmediahuis)</t>
  </si>
  <si>
    <t>SD2: Draagvlak versterken en verdiepen</t>
  </si>
  <si>
    <t>SD7: De koepelrol van 11.11.11</t>
  </si>
  <si>
    <t>Agricord</t>
  </si>
  <si>
    <t>Agricord vzw 2009 - 2011: Appui programme ''Farmers Fighting Poverty''</t>
  </si>
  <si>
    <t>SD3: Engageren van sympathisanten</t>
  </si>
  <si>
    <t>OSN 2:Mobilisation citoyenne en faveur de la défense des intérêts des acteurs ruraux du Sud</t>
  </si>
  <si>
    <t>OSN1: Plaidoyer auprès des décideurs belges et européens</t>
  </si>
  <si>
    <t>NGO ITECO Coopération Technique Internationale, Centre de Formation pour le Développement - ITECO</t>
  </si>
  <si>
    <t xml:space="preserve"> ITECO - programme 2011-2013   /  OSN1</t>
  </si>
  <si>
    <t>Intern. federatie van Rode Kruis en Rode Halvemaan verenigingen</t>
  </si>
  <si>
    <t>Contribution to the Disaster Relief Emergency Fund (DREF)</t>
  </si>
  <si>
    <t>FCD SolSoc - pgm 2011-2013 OSN1 - Plaidoyer à destination des mandataires politiques, associatifs et syndicaux</t>
  </si>
  <si>
    <t>NGO OXFAM - Magasins du Monde</t>
  </si>
  <si>
    <t>Avec les sympathisants adultes</t>
  </si>
  <si>
    <t>NGO Centre tricontinental - CETRI</t>
  </si>
  <si>
    <t>ONG Centre tricontinental - CETRI - programme 2011-2013 « Mieux comprendre le monde pour le changer  Points de vue du Sud »</t>
  </si>
  <si>
    <t>ONG Le Monde selon les Femmes - Programme 2011-2013 / Volet Nord OS2</t>
  </si>
  <si>
    <t>Bewustmaking en engagement voor solidair waterbeheer in een Noord-Zuid-perspectief</t>
  </si>
  <si>
    <t>FCD SolSoc - pgm 2011-2013 OSN2 - Renforcer les thématiques Nord Sud dans les pratiques d'éducation permanente</t>
  </si>
  <si>
    <t>Avec les Jeunes Magasins-Oxfam</t>
  </si>
  <si>
    <t>ONG Le Monde selon les Femmes - Programme 2011-2013 / Volet Nord OS1</t>
  </si>
  <si>
    <t>NGO Iles de Paix - IdP/IP</t>
  </si>
  <si>
    <t>ONG Iles de Paix - IdP/IP - programme 2011-2013 (Volet Nord) ''une contribution construite à des engagement solidaires, responsables et durables en Belgique et au Pérou''</t>
  </si>
  <si>
    <t>DBA  programme 2011-2013 ''CODDéSUD II'' OSN1</t>
  </si>
  <si>
    <t>TRIAS 2011-2013 - Noordluik - Globalisering en vernieuwde partnerschappen tussen ledenorganisaties in Noord en Zuid</t>
  </si>
  <si>
    <t>Capacity Building</t>
  </si>
  <si>
    <t>SD6: Expertise-aanlevering aangaande duurzame ontwikkeling (VODO)</t>
  </si>
  <si>
    <t>Sensibiliseringscampagne 2013 - 2015 van het BFVZ door de Coalitie Tegen de Honger</t>
  </si>
  <si>
    <t>NGO Quinoa (ex-Chantiers-Jeunes)</t>
  </si>
  <si>
    <t>QUINOA programme 2011-2013 ''SENSIBILISATION ET FORMATION DES JEUNES POUR LE CHANGEMENT SOCIAL'' OSN4</t>
  </si>
  <si>
    <t>Belgische publieke sector onbepaald</t>
  </si>
  <si>
    <t>''Les Belges du Bout du Monde'' 2013. Programme télévisé et radio grand public. RTBF</t>
  </si>
  <si>
    <t>DGD</t>
  </si>
  <si>
    <t>Publication Dimension 3 - mise en page, gestion des abonnés etc</t>
  </si>
  <si>
    <t>NGO Vrijwillige  internationale aktie - VIA/SCI</t>
  </si>
  <si>
    <t>ONG Service civil international - SCI/VIA - programme 2011-2013 « Citoyenneté et solidarité Nord-Sud»</t>
  </si>
  <si>
    <t>VLIR - Universitaire samenwerking - Noordactiviteiten - Onderzoek - ACROPOLIS</t>
  </si>
  <si>
    <t>''Les Belges du Bout du Monde''. Programme télévisé et radio grand public. RTBF</t>
  </si>
  <si>
    <t>ONG Véterinaires sans frontières - VSF - programme 2011-2013  OSN</t>
  </si>
  <si>
    <t xml:space="preserve"> ITECO - programme 2011-2013   /  OSN3</t>
  </si>
  <si>
    <t xml:space="preserve"> ITECO - programme 2011-2013   /  OSN4</t>
  </si>
  <si>
    <t>ONG Autre Terre - programme 2011-2013 /OSN 1</t>
  </si>
  <si>
    <t>Avec les enseignants et animateurs</t>
  </si>
  <si>
    <t>ONG Autre Terre - programme 2011-2013 /OSN 2</t>
  </si>
  <si>
    <t>INDIRECT BELGISCH / VZW / civ.mij  : onbepaald</t>
  </si>
  <si>
    <t>Festival Millénium  2013</t>
  </si>
  <si>
    <t>NGO PLAN BELGIË</t>
  </si>
  <si>
    <t>Plan België “Kwaliteitsvol basisonderwijs voor kinderen in het Zuiden realiseren via beleidsbeïnvloeding in het Noorden”</t>
  </si>
  <si>
    <t>Algemeen Onbepaald ***</t>
  </si>
  <si>
    <t>''Mooov'' filmfestival in Brugge, Turnhout, Genk, Sint-Niklaas, Roeselare, Lier en Beringen - 16 t/m 28.04.2013</t>
  </si>
  <si>
    <t>FCD SolSoc - pgm 2011-2013 OSS13 International - Renforcement des capacités d'un réseau d'acteurs de changement social</t>
  </si>
  <si>
    <t>ONG Universud Liège - Programme 2013-2016 - Volet Nord : Education au Développement - Campus Université de Liège</t>
  </si>
  <si>
    <t>DBA  programme 2011-2013 ''CODDéSUD II'' OSN2</t>
  </si>
  <si>
    <t>QUINOA programme 2011-2013 ''SENSIBILISATION ET FORMATION DES JEUNES POUR LE CHANGEMENT SOCIAL'' OSN2</t>
  </si>
  <si>
    <t>QUINOA programme 2011-2013 ''SENSIBILISATION ET FORMATION DES JEUNES POUR LE CHANGEMENT SOCIAL'' OSN1</t>
  </si>
  <si>
    <t>FF Afrika filmfestival Leuven</t>
  </si>
  <si>
    <t>''Afrika Filmfestival'' filmfestival - Leuven en omstreken</t>
  </si>
  <si>
    <t xml:space="preserve"> ITECO - programme 2011-2013   /  OSN2</t>
  </si>
  <si>
    <t>''Un homme est un homme'' Documentaire. Canal C ASBL</t>
  </si>
  <si>
    <t>QUINOA programme 2011-2013 ''SENSIBILISATION ET FORMATION DES JEUNES POUR LE CHANGEMENT SOCIAL'' OSN3</t>
  </si>
  <si>
    <t>Environnement - Expertise en appui à l'évaluation thématique -</t>
  </si>
  <si>
    <t>Network onbepaald</t>
  </si>
  <si>
    <t>Active Learning Network for Accountability and Performance in Humanitarian Action (ALNAP) 2013 membership</t>
  </si>
  <si>
    <t>International Conference ERA-ARD, 5 juni 2013</t>
  </si>
  <si>
    <t>Fresque ''OSONS'' - Conception, réalisation et Exposition du 01/11/2012 au 30/06/2013</t>
  </si>
  <si>
    <t>Festival Saga Africa 2013</t>
  </si>
  <si>
    <t>PROGRAMME PROJETS INTERUNIVERSITAIRES CIBLES PIC 2010 fiche-mère</t>
  </si>
  <si>
    <t>CIUF-CUD COOPERATION UNIVERSITAIRE  INSTITUTIONNELLE 2002-2013 fiche-mère</t>
  </si>
  <si>
    <t>Implementing Agency</t>
  </si>
  <si>
    <t>in US$</t>
  </si>
  <si>
    <t>in EUR</t>
  </si>
  <si>
    <t>Project/programme</t>
  </si>
  <si>
    <t>Country</t>
  </si>
  <si>
    <t>Climate Relevant (marker 1)</t>
  </si>
  <si>
    <t>Sector</t>
  </si>
  <si>
    <t>Type of Support</t>
  </si>
  <si>
    <t>Total Amount 2013</t>
  </si>
  <si>
    <t>Recipient country/programme</t>
  </si>
  <si>
    <t>Other: Administrative costs of donors</t>
  </si>
  <si>
    <t>Mainstraiming climate change within the Flemish development cooperation</t>
  </si>
  <si>
    <t>UNIVERSEEL/ONBEPAALD LAND/BELGIE</t>
  </si>
  <si>
    <t>Integrated Water Management and urban Development in Relation to Climate Change in Ha Tinh Province (WMHT)</t>
  </si>
  <si>
    <t>Technical Support Unit for Water Management and Urban Development in relation to Climate Change in the provinces of Ha Tinh, Ninh Thuan an Binh Thuan (TSU)</t>
  </si>
  <si>
    <t>Integrated Water Management and urban Development in Relation to Climate Change in Ninh Thuan province. (WMNT)</t>
  </si>
  <si>
    <t>Green Growth Strategy Facility (GGSF)</t>
  </si>
  <si>
    <t>Integrated Water Management and urban Development in Relation to Climate Change in Binh Thuan province. (WMBT)</t>
  </si>
  <si>
    <t>TACC-Sénégal - Vers un développement local moins émetteur de gaz à effet de serre et plus résistant aux changements climatiques</t>
  </si>
  <si>
    <t>NGO Service Laïque de Coopération au Développement - SLCD</t>
  </si>
  <si>
    <t>ONG Service Laïque de Coopération au Développement - SLCD - programme 2011-2014 Sénégal</t>
  </si>
  <si>
    <t>Accès à l'électricité pour les populations rurales à travers les énergies renouvelables au Rwanda</t>
  </si>
  <si>
    <t>Projet de renforcement des capacités de la CR rwandaise dans la protection de l'enfance (Province du Sud) et dans la réduction des risques de catastrophes (Provinces de l'Ouest et du Nord) au Rwanda</t>
  </si>
  <si>
    <t>Construction de micro centrales hydro-électriques  au Rwanda, Province de l'Ouest - MCH</t>
  </si>
  <si>
    <t>Projet de construction de microcentrales hydroélectriques au Rwanda - Appui supplémentaire</t>
  </si>
  <si>
    <t>Desarrollo económico sostenible y gestión estratégica de los recursos naturales en las regiones de Apurímac, Ayacucho, Huancavelica, Junín y Pasco (PRODERN 2)</t>
  </si>
  <si>
    <t>Agricultural Adaptation to Climate Change in the Central Cattle Corridor in Uganda</t>
  </si>
  <si>
    <t>Danish Development Agency</t>
  </si>
  <si>
    <t>Support to the value chain development component of the U-Growth programme in Uganda (700002347)</t>
  </si>
  <si>
    <t>Clean Development Mechanism (CDM) Capacity Development Project</t>
  </si>
  <si>
    <t>Renewable energy for Rural Development</t>
  </si>
  <si>
    <t>Renforcement des capacités de la Croix-Rouge malienne en réponse et réduction des risques de catastrophes et en gestion de projet</t>
  </si>
  <si>
    <t>Prêt d'Etat à Etat Kenya - livraison et installation de 7 turbines éoliennes dans la région des collines de Ngong</t>
  </si>
  <si>
    <t>ONG Service Laïque de Coopération au Développement - SLCD - programme 2011-2014/Cameroun</t>
  </si>
  <si>
    <t>Les capacités de la Croix-Rouge indonésienne en réduction des risques de catastrophes sont renforcées dans la province de Kalimantan Sud en Indonésie</t>
  </si>
  <si>
    <t>Project of University Development Cooperation - Own Initiative 2009 - Biogas production from waste from local food, wood and sugar cane industries for increasing self-sufficieny of energy in Sancti Spiritus, Cuba</t>
  </si>
  <si>
    <t>CUBA</t>
  </si>
  <si>
    <t>Project of University Development Cooperation - Own Initiative 2009 - Knowledge cell on biofuels (from non- edible crops and waste products) for use in internal combustion engines</t>
  </si>
  <si>
    <t>Appui à la fourniture d'électricité à Kisangani</t>
  </si>
  <si>
    <t>Renforcement de l'efficacité de la Croix-Rouge de la RDC et son réseau de volontaires dans la prévention et la préparation à la gestion des catastrophes et dans la diffusion du Droit et des normes Internationaux Humanitaires</t>
  </si>
  <si>
    <t>ONG Service Laïque de Coopération au Développement - SLCD - programme 2011-2014 RDC</t>
  </si>
  <si>
    <t>Les capacités de la Croix-Rouge du Burundi sont améliorées: réduction des risques et réponses aux catastrophes, protection de l'enfant, diffusion des normes humanitaires et gestion administrative et financière</t>
  </si>
  <si>
    <t>ONG Service Laïque de Coopération au Développement - SLCD - programme 2011-2014 / Burundi</t>
  </si>
  <si>
    <t>Renforcement des capacités de la Croix-Rouge Burkinabè pour des activités de protection, réinsertion et prévention de la vulnérabilité des enfants, de préparation aux catastrophes naturelles et de diffusion du droit international humanitaire</t>
  </si>
  <si>
    <t>ONG Service Laïque de Coopération au Développement - SLCD - programme 2011-2014 / Burkina Faso</t>
  </si>
  <si>
    <t xml:space="preserve">Aprovechamiento Integral y Sostenible de los Recursos Forestales en el Trópico de Cochabamba - Fase de consolidación / CHAPARE II
</t>
  </si>
  <si>
    <t>NGO Comitee voor de Opheffing van Derde Wereld Schuld - CODEWES/CADTM</t>
  </si>
  <si>
    <t>NGO Comité pour l'annulation de la dette du Tiers Monde- CADTM/CODEWES/ Programma 2011-2013 ''Maintenir la question de la dette du tiers-monde dans l'agenda politique belge et dans les revendications prioritaires du mouvement altermondialiste''</t>
  </si>
  <si>
    <t>NGO Commission Justice et Paix - CJP</t>
  </si>
  <si>
    <t>ONG Commission Justice et Paix / Programme 2011-2013</t>
  </si>
  <si>
    <t>''Espéranzah!'' Festival de musiques à  Floreffe 2012</t>
  </si>
  <si>
    <t>ONG Commission Justice et Paix  / Programme 2011-2013 (Coûts de gestion)</t>
  </si>
  <si>
    <t>ONG Commission Justice et Paix  / Programme 2011-2013 (Frais de structure)</t>
  </si>
  <si>
    <t>Climate Specific (marker 2)</t>
  </si>
  <si>
    <t>Additional Information</t>
  </si>
  <si>
    <t>Total climate specific and relevant by funding source (EUR)</t>
  </si>
  <si>
    <t>Total climate specific and relevant by financial instrument (EUR)</t>
  </si>
  <si>
    <t>Total climate specific/relevant by funding type (total for mitigation, adaptation, crosscutting,  other)</t>
  </si>
  <si>
    <t>Total climate specific or relevant finance</t>
  </si>
  <si>
    <t>Climate-specific/relevant</t>
  </si>
  <si>
    <t>AWAC - Wallonn Government</t>
  </si>
  <si>
    <t>IISD - Earth negociation bulletin</t>
  </si>
  <si>
    <t>Follow-up of the bilateral projects Fast start 2010.2012</t>
  </si>
  <si>
    <t>Responsible Government</t>
  </si>
  <si>
    <t>Federal Government</t>
  </si>
  <si>
    <t>Walloon Government</t>
  </si>
  <si>
    <t xml:space="preserve">Status: disbursed, committed, pledged </t>
  </si>
  <si>
    <t>disbursed</t>
  </si>
  <si>
    <t>Amélioration des capacités de maîtrise de l'énergie domestique pour l'atténuation des émissions de gaz à effet de serre et une meilleure adaptation aux impacts des changements climatiques dans les communes du Zou</t>
  </si>
  <si>
    <t>Foyer trois pierres amélioré</t>
  </si>
  <si>
    <t>Reboisement, réhabilitation, conservation et gestion des forêts sur les pentes raides du district de Goma</t>
  </si>
  <si>
    <r>
      <t xml:space="preserve">Promotion des Foyers améliorés Erythréens dans les Communes riveraines du Parc national de la Pendjari - </t>
    </r>
    <r>
      <rPr>
        <sz val="11"/>
        <rFont val="Calibri"/>
        <family val="2"/>
        <scheme val="minor"/>
      </rPr>
      <t>PROFAEB</t>
    </r>
  </si>
  <si>
    <t>Promotion des exploitations agricoles résilientes aux changements climatiques dans la zone agro-écologique 5 - PEARCC</t>
  </si>
  <si>
    <t>Réhabilitation de terres dégradées pour l'amélioration de la productivité agro-sylvo-pastorale en zones sèches  - ACACIA SENEGAL</t>
  </si>
  <si>
    <t>Développement de la filière charbon de paille - DEFICHARPA</t>
  </si>
  <si>
    <t>Amélioration des conditions de salubrité de la ville de Saint Louis - ASSAINLOU</t>
  </si>
  <si>
    <t>Production de charbon de bois efficient et durable en CASAMANCE - CBED</t>
  </si>
  <si>
    <t>Restauration et conservation de l'écosystème mangrove dans la réserve de biosphère du Delta du Saloum - PRECEMA</t>
  </si>
  <si>
    <t>Projet pilote d'adaptation de l'agriculture familiale au changement climatique par la promotion de l'agro-écologie dans la presqu'île de Buzi-Bulenga au Sud-Kivu - ECOBULENGA</t>
  </si>
  <si>
    <t>Appui au renforcement des capacités des agriculteurs et des organisations paysannes des territoires de Kabare et Uvira en vue de leur adaptation aux changements climatiques - AGRIADAPT-Sud Kivu - Oxfam solidarité</t>
  </si>
  <si>
    <t>Gestion autonome de l'alimentation en eau potable et renforcement de capacités pour les populations rurales vulnérables du Département de L'Artibonite - CALEBASSE</t>
  </si>
  <si>
    <t>Amélioration de la gestion des déchets liquides et solides sur la commune de Mutimbuzi</t>
  </si>
  <si>
    <t>Partenariat pour la mise en œuvre des projets (IEPF - IFDD - ADG)</t>
  </si>
  <si>
    <t>Multi</t>
  </si>
  <si>
    <t>Energie</t>
  </si>
  <si>
    <t>Forêts</t>
  </si>
  <si>
    <t>Agriculture et sécurité alimentaire</t>
  </si>
  <si>
    <t>Gestion des sols et des terres</t>
  </si>
  <si>
    <t>Gestion des déchets</t>
  </si>
  <si>
    <t>Gestion côtière</t>
  </si>
  <si>
    <t>AWAC</t>
  </si>
  <si>
    <t>Agroécologie pour toutes les générations, une expérience pilote dans «3 communes rurales de Bolivie</t>
  </si>
  <si>
    <t>« Projet de collecte et de valorisation des déchets dans l’arrondissement n°2 de la ville de Ouagadougou</t>
  </si>
  <si>
    <t>Promotion de l’agroforesterie et la foresterie villageoise et de l’agro-écologie dans la province du Kadiogo au Burkina Faso</t>
  </si>
  <si>
    <t>Programme muraille verte FAO mission</t>
  </si>
  <si>
    <t>Déchets</t>
  </si>
  <si>
    <t>WBI</t>
  </si>
  <si>
    <t>Aménagement territoires tropicaux - ERAIFT Kinshasa</t>
  </si>
  <si>
    <t>Renforcement de la formation supérieure et de la recherche en gestion intégrée des ressources en eau de la Medjerda</t>
  </si>
  <si>
    <t>Valorisation des agro-ressources végétales typiques des régions arides et semi-arides</t>
  </si>
  <si>
    <t>Développement et optimisation des Technologies de bio-méthanisation</t>
  </si>
  <si>
    <t xml:space="preserve">Implémentation de l’outil opérationnel Pégase pour la gestion intégrée des ressources en eaux </t>
  </si>
  <si>
    <t>Evaluation qualitative et quantitative de jeunes reboisements à base de trois résineux</t>
  </si>
  <si>
    <t>Aménagement et gestion adaptative informatisée des forêts en Algérie</t>
  </si>
  <si>
    <t>La régénération du chêne liège dans la subéraie de la Mâamora</t>
  </si>
  <si>
    <t>Sauvegarde et valorisation de l’arganier</t>
  </si>
  <si>
    <t>Mise en place de l’Observatoire de l’eau et de l’Environnement de l’Oriental</t>
  </si>
  <si>
    <t>Appui professionnel  et scientifique au centre agronomique et vétérinaire de Kinshasa (CAVTK)</t>
  </si>
  <si>
    <t>A travers le partenariat au Burkina Faso (avec les associations ATAD, APIL et Le Baobab), des chaînes de production agroécologiques sont développées et participent à une économie sociale et solidaire</t>
  </si>
  <si>
    <t>PASAB II : Projet d’appui à la Sécurité Alimentaire dans le district du Bugesera – FBS</t>
  </si>
  <si>
    <t>OS2 : Au Burundi, 2.275 ménages, membres des organisations de base de Bujumbura rural, soit 11.375 personnes bénéficiaires : 5.232 hommes et 6.143 femmes, ont fait valoir leur droit à une alimentation correcte et des revenus décents grâce à des initiatives réussies en agriculture paysanne durable, de la production à la commercialisation</t>
  </si>
  <si>
    <t>Renforcement des capacités en genre et gestion durable des ressources naturelles en République Démocratique du Congo</t>
  </si>
  <si>
    <t>Apiculture, développement durable, économie sociale et commerce équitable</t>
  </si>
  <si>
    <t>Les paysans améliorent leurs moyens de subsistance par la reconnaissance que l’agriculture paysanne durable est cruciale au développement économique et social</t>
  </si>
  <si>
    <t xml:space="preserve">Création et exploitation d’un centre agro-pastoral à Shabunda </t>
  </si>
  <si>
    <t>Projet de sensibilisation des populations sur la consommation de l’eau potable, l’entretien de l’ouvrage et de l’alimentation de trois adductions d’eau villageoises à Agouna et d’un forage à Wokou par des groupes électrogènes dans la Commune de Djidja</t>
  </si>
  <si>
    <t>Lancement d’une unité de transformation de céréales à finalités sociales, économiques et environnementales à Tarija en Bolivie </t>
  </si>
  <si>
    <t>Appui pour la valorisation des activités maraîchères durables faites par les femmes dans la Région de Ziguinchor </t>
  </si>
  <si>
    <t xml:space="preserve">Projet de captage et de traitement d’eau de sources Phase II dans le village de Kimponzi </t>
  </si>
  <si>
    <t>Maraîchage et petit élevage, en aval de 12 sources d’eau souterraine aménagées, groupements de Burhale et Walungu Sud-Kivu, RDC</t>
  </si>
  <si>
    <t>Approvisionnement d’eau  et culture maraîchère dans 3 villages de la Commune de Tanghin Dassouri au Burkina Faso</t>
  </si>
  <si>
    <t>Waste</t>
  </si>
  <si>
    <t>Agriculture and forestry</t>
  </si>
  <si>
    <t>Multisector</t>
  </si>
  <si>
    <t>DR CONGO</t>
  </si>
  <si>
    <t>MULTI</t>
  </si>
  <si>
    <t>DR CONFO</t>
  </si>
  <si>
    <t>TUNISIE</t>
  </si>
  <si>
    <t>MEXICO-GUATEMALA</t>
  </si>
  <si>
    <t>SENEGAK</t>
  </si>
  <si>
    <t>Brussels Capital Government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</si>
</sst>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_-;\-* #,##0.00\ _€_-;_-* &quot;-&quot;??\ _€_-;_-@_-"/>
    <numFmt numFmtId="164" formatCode="_-* #,##0\ _€_-;\-* #,##0\ _€_-;_-* &quot;-&quot;??\ _€_-;_-@_-"/>
    <numFmt numFmtId="165" formatCode="#,##0_ ;\-#,##0\ "/>
    <numFmt numFmtId="166" formatCode="#,##0.00\ _€"/>
  </numFmts>
  <fonts count="43" x14ac:knownFonts="1">
    <font>
      <sz val="11"/>
      <color theme="1"/>
      <name val="Calibri"/>
      <family val="2"/>
      <scheme val="minor"/>
    </font>
    <font>
      <sz val="11"/>
      <color theme="1"/>
      <name val="Times New Roman"/>
      <family val="1"/>
    </font>
    <font>
      <b/>
      <sz val="10"/>
      <color theme="1"/>
      <name val="Times New Roman"/>
      <family val="1"/>
    </font>
    <font>
      <i/>
      <sz val="9"/>
      <color theme="1"/>
      <name val="Times New Roman"/>
      <family val="1"/>
    </font>
    <font>
      <i/>
      <vertAlign val="superscript"/>
      <sz val="9"/>
      <color theme="1"/>
      <name val="Times New Roman"/>
      <family val="1"/>
    </font>
    <font>
      <sz val="9"/>
      <color theme="1"/>
      <name val="Times New Roman"/>
      <family val="1"/>
    </font>
    <font>
      <sz val="9"/>
      <name val="Times New Roman"/>
      <family val="1"/>
    </font>
    <font>
      <sz val="9"/>
      <name val="Times New Roman"/>
      <family val="1"/>
    </font>
    <font>
      <b/>
      <i/>
      <sz val="9"/>
      <color theme="1"/>
      <name val="Times New Roman"/>
      <family val="1"/>
    </font>
    <font>
      <vertAlign val="superscript"/>
      <sz val="9"/>
      <color theme="1"/>
      <name val="Times New Roman"/>
      <family val="1"/>
    </font>
    <font>
      <i/>
      <sz val="9"/>
      <color indexed="8"/>
      <name val="Times New Roman"/>
      <family val="1"/>
    </font>
    <font>
      <i/>
      <vertAlign val="superscript"/>
      <sz val="9"/>
      <color indexed="8"/>
      <name val="Times New Roman"/>
      <family val="1"/>
    </font>
    <font>
      <sz val="10"/>
      <color theme="1"/>
      <name val="Times New Roman"/>
      <family val="1"/>
    </font>
    <font>
      <b/>
      <sz val="9"/>
      <color theme="1"/>
      <name val="Times New Roman"/>
      <family val="1"/>
    </font>
    <font>
      <b/>
      <sz val="11"/>
      <name val="Times New Roman"/>
      <family val="1"/>
    </font>
    <font>
      <b/>
      <sz val="9"/>
      <name val="Times New Roman"/>
      <family val="1"/>
    </font>
    <font>
      <sz val="9"/>
      <color rgb="FFFF0000"/>
      <name val="Times New Roman"/>
      <family val="1"/>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0"/>
      <color theme="10"/>
      <name val="Arial"/>
      <family val="2"/>
    </font>
    <font>
      <u/>
      <sz val="9"/>
      <color theme="1"/>
      <name val="Times New Roman"/>
      <family val="1"/>
    </font>
    <font>
      <sz val="11"/>
      <color theme="1"/>
      <name val="Calibri"/>
      <family val="2"/>
    </font>
    <font>
      <sz val="11"/>
      <name val="Calibri"/>
      <family val="2"/>
    </font>
    <font>
      <i/>
      <sz val="11"/>
      <color theme="1"/>
      <name val="Calibri"/>
      <family val="2"/>
      <scheme val="minor"/>
    </font>
    <font>
      <b/>
      <i/>
      <sz val="11"/>
      <color theme="1"/>
      <name val="Calibri"/>
      <family val="2"/>
      <scheme val="minor"/>
    </font>
    <font>
      <b/>
      <i/>
      <sz val="11"/>
      <color indexed="8"/>
      <name val="Calibri"/>
      <family val="2"/>
      <scheme val="minor"/>
    </font>
    <font>
      <sz val="10"/>
      <name val="Arial"/>
      <family val="2"/>
    </font>
    <font>
      <sz val="11"/>
      <name val="Calibri"/>
      <family val="2"/>
      <scheme val="minor"/>
    </font>
  </fonts>
  <fills count="39">
    <fill>
      <patternFill patternType="none"/>
    </fill>
    <fill>
      <patternFill patternType="gray125"/>
    </fill>
    <fill>
      <patternFill patternType="darkUp">
        <bgColor rgb="FFF4F4F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7" tint="0.79998168889431442"/>
        <bgColor indexed="64"/>
      </patternFill>
    </fill>
    <fill>
      <patternFill patternType="darkUp">
        <bgColor theme="0"/>
      </patternFill>
    </fill>
    <fill>
      <patternFill patternType="solid">
        <fgColor theme="0"/>
        <bgColor theme="4" tint="0.79998168889431442"/>
      </patternFill>
    </fill>
    <fill>
      <patternFill patternType="solid">
        <fgColor theme="0"/>
      </patternFill>
    </fill>
  </fills>
  <borders count="2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45">
    <xf numFmtId="0" fontId="0" fillId="0" borderId="0"/>
    <xf numFmtId="43" fontId="17" fillId="0" borderId="0" applyFont="0" applyFill="0" applyBorder="0" applyAlignment="0" applyProtection="0"/>
    <xf numFmtId="0" fontId="18" fillId="0" borderId="0" applyNumberFormat="0" applyFill="0" applyBorder="0" applyAlignment="0" applyProtection="0"/>
    <xf numFmtId="0" fontId="19" fillId="0" borderId="5" applyNumberFormat="0" applyFill="0" applyAlignment="0" applyProtection="0"/>
    <xf numFmtId="0" fontId="20" fillId="0" borderId="6" applyNumberFormat="0" applyFill="0" applyAlignment="0" applyProtection="0"/>
    <xf numFmtId="0" fontId="21" fillId="0" borderId="7" applyNumberFormat="0" applyFill="0" applyAlignment="0" applyProtection="0"/>
    <xf numFmtId="0" fontId="21" fillId="0" borderId="0" applyNumberFormat="0" applyFill="0" applyBorder="0" applyAlignment="0" applyProtection="0"/>
    <xf numFmtId="0" fontId="22" fillId="3" borderId="0" applyNumberFormat="0" applyBorder="0" applyAlignment="0" applyProtection="0"/>
    <xf numFmtId="0" fontId="23" fillId="4" borderId="0" applyNumberFormat="0" applyBorder="0" applyAlignment="0" applyProtection="0"/>
    <xf numFmtId="0" fontId="24" fillId="5" borderId="0" applyNumberFormat="0" applyBorder="0" applyAlignment="0" applyProtection="0"/>
    <xf numFmtId="0" fontId="25" fillId="6" borderId="8" applyNumberFormat="0" applyAlignment="0" applyProtection="0"/>
    <xf numFmtId="0" fontId="26" fillId="7" borderId="9" applyNumberFormat="0" applyAlignment="0" applyProtection="0"/>
    <xf numFmtId="0" fontId="27" fillId="7" borderId="8" applyNumberFormat="0" applyAlignment="0" applyProtection="0"/>
    <xf numFmtId="0" fontId="28" fillId="0" borderId="10" applyNumberFormat="0" applyFill="0" applyAlignment="0" applyProtection="0"/>
    <xf numFmtId="0" fontId="29" fillId="8" borderId="11" applyNumberFormat="0" applyAlignment="0" applyProtection="0"/>
    <xf numFmtId="0" fontId="30" fillId="0" borderId="0" applyNumberFormat="0" applyFill="0" applyBorder="0" applyAlignment="0" applyProtection="0"/>
    <xf numFmtId="0" fontId="17" fillId="9" borderId="12" applyNumberFormat="0" applyFont="0" applyAlignment="0" applyProtection="0"/>
    <xf numFmtId="0" fontId="31" fillId="0" borderId="0" applyNumberFormat="0" applyFill="0" applyBorder="0" applyAlignment="0" applyProtection="0"/>
    <xf numFmtId="0" fontId="32" fillId="0" borderId="13" applyNumberFormat="0" applyFill="0" applyAlignment="0" applyProtection="0"/>
    <xf numFmtId="0" fontId="33" fillId="10"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17" fillId="23" borderId="0" applyNumberFormat="0" applyBorder="0" applyAlignment="0" applyProtection="0"/>
    <xf numFmtId="0" fontId="17"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17" fillId="27" borderId="0" applyNumberFormat="0" applyBorder="0" applyAlignment="0" applyProtection="0"/>
    <xf numFmtId="0" fontId="17"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17" fillId="31" borderId="0" applyNumberFormat="0" applyBorder="0" applyAlignment="0" applyProtection="0"/>
    <xf numFmtId="0" fontId="17" fillId="32" borderId="0" applyNumberFormat="0" applyBorder="0" applyAlignment="0" applyProtection="0"/>
    <xf numFmtId="0" fontId="33" fillId="33" borderId="0" applyNumberFormat="0" applyBorder="0" applyAlignment="0" applyProtection="0"/>
    <xf numFmtId="0" fontId="34" fillId="0" borderId="0" applyNumberFormat="0" applyFill="0" applyBorder="0" applyAlignment="0" applyProtection="0"/>
    <xf numFmtId="0" fontId="41" fillId="0" borderId="0"/>
  </cellStyleXfs>
  <cellXfs count="187">
    <xf numFmtId="0" fontId="0" fillId="0" borderId="0" xfId="0"/>
    <xf numFmtId="0" fontId="1" fillId="0" borderId="0" xfId="0" applyFont="1"/>
    <xf numFmtId="0" fontId="12" fillId="0" borderId="0" xfId="0" applyFont="1" applyAlignment="1">
      <alignment wrapText="1"/>
    </xf>
    <xf numFmtId="0" fontId="4" fillId="0" borderId="0" xfId="0" applyFont="1" applyAlignment="1">
      <alignment horizontal="left" vertical="top" wrapText="1"/>
    </xf>
    <xf numFmtId="0" fontId="8" fillId="0" borderId="1" xfId="0" applyFont="1" applyBorder="1" applyAlignment="1">
      <alignment vertical="top" wrapText="1"/>
    </xf>
    <xf numFmtId="0" fontId="5" fillId="0" borderId="1" xfId="0" applyFont="1" applyBorder="1" applyAlignment="1">
      <alignment horizontal="left" vertical="top" wrapText="1" indent="1"/>
    </xf>
    <xf numFmtId="0" fontId="5" fillId="0" borderId="1" xfId="0" applyFont="1" applyBorder="1" applyAlignment="1">
      <alignment vertical="top" wrapText="1"/>
    </xf>
    <xf numFmtId="0" fontId="13" fillId="0" borderId="1" xfId="0" applyFont="1" applyBorder="1" applyAlignment="1">
      <alignment vertical="top" wrapText="1"/>
    </xf>
    <xf numFmtId="0" fontId="9" fillId="0" borderId="0" xfId="0" applyFont="1" applyAlignment="1">
      <alignment horizontal="left" vertical="top"/>
    </xf>
    <xf numFmtId="0" fontId="13" fillId="0" borderId="0" xfId="0" applyFont="1" applyFill="1" applyBorder="1" applyAlignment="1">
      <alignment vertical="top" wrapText="1"/>
    </xf>
    <xf numFmtId="2" fontId="5" fillId="0" borderId="0" xfId="0" applyNumberFormat="1" applyFont="1" applyFill="1" applyBorder="1" applyAlignment="1">
      <alignment horizontal="right" vertical="top" wrapText="1"/>
    </xf>
    <xf numFmtId="0" fontId="5" fillId="0" borderId="1" xfId="0" applyFont="1" applyBorder="1"/>
    <xf numFmtId="164" fontId="0" fillId="0" borderId="0" xfId="1" applyNumberFormat="1" applyFont="1"/>
    <xf numFmtId="164" fontId="5" fillId="0" borderId="1" xfId="1" applyNumberFormat="1" applyFont="1" applyBorder="1" applyAlignment="1">
      <alignment horizontal="right" vertical="top" wrapText="1"/>
    </xf>
    <xf numFmtId="164" fontId="12" fillId="0" borderId="0" xfId="1" applyNumberFormat="1" applyFont="1" applyAlignment="1">
      <alignment wrapText="1"/>
    </xf>
    <xf numFmtId="164" fontId="1" fillId="0" borderId="0" xfId="1" applyNumberFormat="1" applyFont="1" applyAlignment="1">
      <alignment horizontal="left" vertical="top" wrapText="1"/>
    </xf>
    <xf numFmtId="0" fontId="0" fillId="0" borderId="0" xfId="0"/>
    <xf numFmtId="3" fontId="5" fillId="0" borderId="1" xfId="0" applyNumberFormat="1" applyFont="1" applyBorder="1" applyAlignment="1">
      <alignment horizontal="right" vertical="top" wrapText="1"/>
    </xf>
    <xf numFmtId="0" fontId="5" fillId="0" borderId="0" xfId="0" applyFont="1"/>
    <xf numFmtId="3" fontId="5" fillId="2" borderId="1" xfId="0" applyNumberFormat="1" applyFont="1" applyFill="1" applyBorder="1" applyAlignment="1">
      <alignment horizontal="right" vertical="top" wrapText="1"/>
    </xf>
    <xf numFmtId="0" fontId="3" fillId="0" borderId="1" xfId="0" applyFont="1" applyBorder="1" applyAlignment="1">
      <alignment horizontal="center" vertical="center" wrapText="1"/>
    </xf>
    <xf numFmtId="0" fontId="5" fillId="0" borderId="1" xfId="0" applyFont="1" applyBorder="1" applyAlignment="1">
      <alignment horizontal="center" wrapText="1"/>
    </xf>
    <xf numFmtId="4" fontId="5" fillId="0" borderId="1" xfId="0" applyNumberFormat="1" applyFont="1" applyFill="1" applyBorder="1" applyAlignment="1">
      <alignment horizontal="center" vertical="top" wrapText="1"/>
    </xf>
    <xf numFmtId="0" fontId="3" fillId="0" borderId="0" xfId="0" applyFont="1" applyAlignment="1">
      <alignment horizontal="left" vertical="top"/>
    </xf>
    <xf numFmtId="164" fontId="5" fillId="2" borderId="1" xfId="1" applyNumberFormat="1" applyFont="1" applyFill="1" applyBorder="1" applyAlignment="1">
      <alignment horizontal="right" vertical="top" wrapText="1"/>
    </xf>
    <xf numFmtId="164" fontId="0" fillId="34" borderId="0" xfId="1" applyNumberFormat="1" applyFont="1" applyFill="1" applyBorder="1"/>
    <xf numFmtId="164" fontId="0" fillId="34" borderId="1" xfId="1" applyNumberFormat="1" applyFont="1" applyFill="1" applyBorder="1"/>
    <xf numFmtId="164" fontId="0" fillId="34" borderId="16" xfId="1" applyNumberFormat="1" applyFont="1" applyFill="1" applyBorder="1"/>
    <xf numFmtId="164" fontId="32" fillId="34" borderId="1" xfId="1" applyNumberFormat="1" applyFont="1" applyFill="1" applyBorder="1"/>
    <xf numFmtId="164" fontId="5" fillId="35" borderId="1" xfId="1" applyNumberFormat="1" applyFont="1" applyFill="1" applyBorder="1" applyAlignment="1">
      <alignment horizontal="right" vertical="top" wrapText="1"/>
    </xf>
    <xf numFmtId="49" fontId="5" fillId="35" borderId="1" xfId="0" applyNumberFormat="1" applyFont="1" applyFill="1" applyBorder="1" applyAlignment="1">
      <alignment horizontal="right" vertical="top" wrapText="1"/>
    </xf>
    <xf numFmtId="3" fontId="5" fillId="35" borderId="1" xfId="0" applyNumberFormat="1" applyFont="1" applyFill="1" applyBorder="1" applyAlignment="1">
      <alignment horizontal="right" vertical="top" wrapText="1"/>
    </xf>
    <xf numFmtId="164" fontId="1" fillId="0" borderId="0" xfId="0" applyNumberFormat="1" applyFont="1"/>
    <xf numFmtId="164" fontId="0" fillId="34" borderId="1" xfId="1" applyNumberFormat="1" applyFont="1" applyFill="1" applyBorder="1" applyAlignment="1">
      <alignment horizontal="center"/>
    </xf>
    <xf numFmtId="164" fontId="0" fillId="34" borderId="14" xfId="1" applyNumberFormat="1" applyFont="1" applyFill="1" applyBorder="1" applyAlignment="1">
      <alignment horizontal="center"/>
    </xf>
    <xf numFmtId="164" fontId="5" fillId="35" borderId="1" xfId="1" applyNumberFormat="1" applyFont="1" applyFill="1" applyBorder="1" applyAlignment="1">
      <alignment wrapText="1"/>
    </xf>
    <xf numFmtId="0" fontId="5" fillId="35" borderId="1" xfId="0" applyFont="1" applyFill="1" applyBorder="1" applyAlignment="1">
      <alignment wrapText="1"/>
    </xf>
    <xf numFmtId="0" fontId="5" fillId="35" borderId="1" xfId="0" applyFont="1" applyFill="1" applyBorder="1"/>
    <xf numFmtId="164" fontId="0" fillId="35" borderId="0" xfId="1" applyNumberFormat="1" applyFont="1" applyFill="1"/>
    <xf numFmtId="164" fontId="36" fillId="34" borderId="1" xfId="1" applyNumberFormat="1" applyFont="1" applyFill="1" applyBorder="1" applyAlignment="1">
      <alignment horizontal="center" vertical="center"/>
    </xf>
    <xf numFmtId="0" fontId="0" fillId="34" borderId="0" xfId="0" applyFill="1"/>
    <xf numFmtId="0" fontId="0" fillId="0" borderId="0" xfId="0" applyBorder="1"/>
    <xf numFmtId="0" fontId="12" fillId="0" borderId="0" xfId="0" applyFont="1" applyBorder="1" applyAlignment="1">
      <alignment wrapText="1"/>
    </xf>
    <xf numFmtId="0" fontId="1" fillId="0" borderId="0" xfId="0" applyFont="1" applyBorder="1"/>
    <xf numFmtId="0" fontId="5" fillId="36" borderId="1" xfId="0" applyFont="1" applyFill="1" applyBorder="1" applyAlignment="1">
      <alignment horizontal="right" vertical="top" wrapText="1"/>
    </xf>
    <xf numFmtId="2" fontId="5" fillId="36" borderId="1" xfId="0" applyNumberFormat="1" applyFont="1" applyFill="1" applyBorder="1" applyAlignment="1">
      <alignment horizontal="right" vertical="top" wrapText="1"/>
    </xf>
    <xf numFmtId="164" fontId="5" fillId="34" borderId="1" xfId="1" applyNumberFormat="1" applyFont="1" applyFill="1" applyBorder="1" applyAlignment="1">
      <alignment horizontal="right" vertical="top" wrapText="1"/>
    </xf>
    <xf numFmtId="0" fontId="5" fillId="34" borderId="1" xfId="0" applyFont="1" applyFill="1" applyBorder="1" applyAlignment="1">
      <alignment horizontal="center" vertical="top" wrapText="1"/>
    </xf>
    <xf numFmtId="0" fontId="38" fillId="34" borderId="0" xfId="0" applyFont="1" applyFill="1"/>
    <xf numFmtId="0" fontId="39" fillId="34" borderId="14" xfId="0" applyFont="1" applyFill="1" applyBorder="1"/>
    <xf numFmtId="164" fontId="39" fillId="34" borderId="14" xfId="1" applyNumberFormat="1" applyFont="1" applyFill="1" applyBorder="1"/>
    <xf numFmtId="164" fontId="0" fillId="34" borderId="1" xfId="1" applyNumberFormat="1" applyFont="1" applyFill="1" applyBorder="1" applyAlignment="1"/>
    <xf numFmtId="164" fontId="17" fillId="34" borderId="1" xfId="1" applyNumberFormat="1" applyFont="1" applyFill="1" applyBorder="1" applyAlignment="1">
      <alignment vertical="center"/>
    </xf>
    <xf numFmtId="164" fontId="17" fillId="34" borderId="1" xfId="1" applyNumberFormat="1" applyFont="1" applyFill="1" applyBorder="1" applyAlignment="1">
      <alignment horizontal="center" vertical="center"/>
    </xf>
    <xf numFmtId="164" fontId="17" fillId="34" borderId="0" xfId="1" applyNumberFormat="1" applyFont="1" applyFill="1" applyBorder="1" applyAlignment="1">
      <alignment vertical="center"/>
    </xf>
    <xf numFmtId="0" fontId="39" fillId="34" borderId="14" xfId="0" applyFont="1" applyFill="1" applyBorder="1" applyAlignment="1"/>
    <xf numFmtId="164" fontId="0" fillId="34" borderId="0" xfId="1" applyNumberFormat="1" applyFont="1" applyFill="1"/>
    <xf numFmtId="164" fontId="36" fillId="34" borderId="1" xfId="1" applyNumberFormat="1" applyFont="1" applyFill="1" applyBorder="1" applyAlignment="1">
      <alignment vertical="center"/>
    </xf>
    <xf numFmtId="164" fontId="36" fillId="34" borderId="0" xfId="1" applyNumberFormat="1" applyFont="1" applyFill="1" applyBorder="1" applyAlignment="1">
      <alignment vertical="center"/>
    </xf>
    <xf numFmtId="0" fontId="5" fillId="34" borderId="1" xfId="0" applyFont="1" applyFill="1" applyBorder="1" applyAlignment="1">
      <alignment horizontal="left" vertical="top" wrapText="1" indent="1"/>
    </xf>
    <xf numFmtId="164" fontId="5" fillId="34" borderId="1" xfId="1" applyNumberFormat="1" applyFont="1" applyFill="1" applyBorder="1" applyAlignment="1">
      <alignment horizontal="center" vertical="top" wrapText="1"/>
    </xf>
    <xf numFmtId="0" fontId="5" fillId="34" borderId="0" xfId="0" applyFont="1" applyFill="1"/>
    <xf numFmtId="0" fontId="5" fillId="34" borderId="1" xfId="0" applyFont="1" applyFill="1" applyBorder="1" applyAlignment="1">
      <alignment horizontal="left" vertical="top" wrapText="1" indent="2"/>
    </xf>
    <xf numFmtId="3" fontId="5" fillId="34" borderId="1" xfId="0" applyNumberFormat="1" applyFont="1" applyFill="1" applyBorder="1" applyAlignment="1">
      <alignment horizontal="center" vertical="top" wrapText="1"/>
    </xf>
    <xf numFmtId="0" fontId="5" fillId="34" borderId="2" xfId="0" applyFont="1" applyFill="1" applyBorder="1" applyAlignment="1">
      <alignment horizontal="center" vertical="top" wrapText="1"/>
    </xf>
    <xf numFmtId="0" fontId="6" fillId="34" borderId="1" xfId="0" applyFont="1" applyFill="1" applyBorder="1" applyAlignment="1">
      <alignment horizontal="left" vertical="top" wrapText="1" indent="2"/>
    </xf>
    <xf numFmtId="165" fontId="5" fillId="34" borderId="0" xfId="1" applyNumberFormat="1" applyFont="1" applyFill="1" applyAlignment="1">
      <alignment horizontal="right"/>
    </xf>
    <xf numFmtId="164" fontId="5" fillId="34" borderId="1" xfId="1" applyNumberFormat="1" applyFont="1" applyFill="1" applyBorder="1" applyAlignment="1">
      <alignment vertical="center"/>
    </xf>
    <xf numFmtId="164" fontId="5" fillId="34" borderId="0" xfId="1" applyNumberFormat="1" applyFont="1" applyFill="1" applyBorder="1" applyAlignment="1">
      <alignment vertical="center"/>
    </xf>
    <xf numFmtId="164" fontId="5" fillId="34" borderId="1" xfId="1" applyNumberFormat="1" applyFont="1" applyFill="1" applyBorder="1" applyAlignment="1">
      <alignment horizontal="center" vertical="center"/>
    </xf>
    <xf numFmtId="165" fontId="5" fillId="37" borderId="0" xfId="1" applyNumberFormat="1" applyFont="1" applyFill="1"/>
    <xf numFmtId="0" fontId="13" fillId="34" borderId="1" xfId="0" applyFont="1" applyFill="1" applyBorder="1" applyAlignment="1">
      <alignment horizontal="left" vertical="top" wrapText="1"/>
    </xf>
    <xf numFmtId="164" fontId="5" fillId="36" borderId="1" xfId="1" applyNumberFormat="1" applyFont="1" applyFill="1" applyBorder="1" applyAlignment="1">
      <alignment horizontal="left" vertical="top" wrapText="1"/>
    </xf>
    <xf numFmtId="0" fontId="1" fillId="34" borderId="0" xfId="0" applyFont="1" applyFill="1"/>
    <xf numFmtId="164" fontId="1" fillId="34" borderId="0" xfId="1" applyNumberFormat="1" applyFont="1" applyFill="1"/>
    <xf numFmtId="164" fontId="1" fillId="34" borderId="0" xfId="1" applyNumberFormat="1" applyFont="1" applyFill="1" applyAlignment="1">
      <alignment horizontal="right" vertical="top"/>
    </xf>
    <xf numFmtId="0" fontId="14" fillId="34" borderId="0" xfId="0" applyFont="1" applyFill="1" applyAlignment="1">
      <alignment vertical="center"/>
    </xf>
    <xf numFmtId="164" fontId="1" fillId="34" borderId="0" xfId="1" applyNumberFormat="1" applyFont="1" applyFill="1" applyAlignment="1">
      <alignment vertical="center"/>
    </xf>
    <xf numFmtId="0" fontId="2" fillId="34" borderId="0" xfId="0" applyFont="1" applyFill="1" applyAlignment="1">
      <alignment horizontal="justify"/>
    </xf>
    <xf numFmtId="164" fontId="10" fillId="34" borderId="1" xfId="1" applyNumberFormat="1" applyFont="1" applyFill="1" applyBorder="1" applyAlignment="1">
      <alignment horizontal="center" vertical="center" wrapText="1"/>
    </xf>
    <xf numFmtId="0" fontId="7" fillId="34" borderId="1" xfId="0" applyFont="1" applyFill="1" applyBorder="1" applyAlignment="1">
      <alignment horizontal="left" vertical="top" wrapText="1" indent="1"/>
    </xf>
    <xf numFmtId="164" fontId="5" fillId="38" borderId="1" xfId="1" applyNumberFormat="1" applyFont="1" applyFill="1" applyBorder="1" applyAlignment="1">
      <alignment horizontal="right" vertical="top" wrapText="1"/>
    </xf>
    <xf numFmtId="164" fontId="5" fillId="38" borderId="1" xfId="1" applyNumberFormat="1" applyFont="1" applyFill="1" applyBorder="1" applyAlignment="1">
      <alignment horizontal="left" vertical="top" wrapText="1"/>
    </xf>
    <xf numFmtId="164" fontId="0" fillId="36" borderId="1" xfId="1" applyNumberFormat="1" applyFont="1" applyFill="1" applyBorder="1"/>
    <xf numFmtId="164" fontId="5" fillId="36" borderId="1" xfId="1" applyNumberFormat="1" applyFont="1" applyFill="1" applyBorder="1" applyAlignment="1">
      <alignment horizontal="right" vertical="top" wrapText="1"/>
    </xf>
    <xf numFmtId="0" fontId="7" fillId="34" borderId="1" xfId="0" applyFont="1" applyFill="1" applyBorder="1" applyAlignment="1">
      <alignment horizontal="left" vertical="top" wrapText="1" indent="2"/>
    </xf>
    <xf numFmtId="164" fontId="0" fillId="34" borderId="0" xfId="1" applyNumberFormat="1" applyFont="1" applyFill="1" applyAlignment="1">
      <alignment horizontal="center"/>
    </xf>
    <xf numFmtId="164" fontId="5" fillId="38" borderId="2" xfId="1" applyNumberFormat="1" applyFont="1" applyFill="1" applyBorder="1" applyAlignment="1">
      <alignment horizontal="left" vertical="top" wrapText="1"/>
    </xf>
    <xf numFmtId="164" fontId="5" fillId="34" borderId="2" xfId="1" applyNumberFormat="1" applyFont="1" applyFill="1" applyBorder="1" applyAlignment="1">
      <alignment horizontal="left" vertical="top" wrapText="1"/>
    </xf>
    <xf numFmtId="0" fontId="5" fillId="34" borderId="2" xfId="0" applyFont="1" applyFill="1" applyBorder="1" applyAlignment="1">
      <alignment horizontal="left" vertical="top" wrapText="1"/>
    </xf>
    <xf numFmtId="164" fontId="5" fillId="34" borderId="2" xfId="1" applyNumberFormat="1" applyFont="1" applyFill="1" applyBorder="1" applyAlignment="1">
      <alignment horizontal="center" vertical="center"/>
    </xf>
    <xf numFmtId="164" fontId="5" fillId="36" borderId="2" xfId="1" applyNumberFormat="1" applyFont="1" applyFill="1" applyBorder="1" applyAlignment="1">
      <alignment horizontal="left" vertical="top" wrapText="1"/>
    </xf>
    <xf numFmtId="0" fontId="5" fillId="34" borderId="1" xfId="0" applyFont="1" applyFill="1" applyBorder="1"/>
    <xf numFmtId="0" fontId="35" fillId="34" borderId="1" xfId="43" applyNumberFormat="1" applyFont="1" applyFill="1" applyBorder="1" applyAlignment="1" applyProtection="1">
      <alignment vertical="top"/>
      <protection locked="0"/>
    </xf>
    <xf numFmtId="0" fontId="5" fillId="34" borderId="1" xfId="0" applyFont="1" applyFill="1" applyBorder="1" applyAlignment="1">
      <alignment vertical="center" wrapText="1"/>
    </xf>
    <xf numFmtId="0" fontId="0" fillId="34" borderId="1" xfId="0" applyFont="1" applyFill="1" applyBorder="1" applyAlignment="1">
      <alignment horizontal="left" vertical="top"/>
    </xf>
    <xf numFmtId="166" fontId="42" fillId="34" borderId="1" xfId="0" applyNumberFormat="1" applyFont="1" applyFill="1" applyBorder="1" applyAlignment="1">
      <alignment horizontal="left" vertical="top"/>
    </xf>
    <xf numFmtId="3" fontId="42" fillId="34" borderId="1" xfId="0" applyNumberFormat="1" applyFont="1" applyFill="1" applyBorder="1" applyAlignment="1">
      <alignment horizontal="center" vertical="top" wrapText="1"/>
    </xf>
    <xf numFmtId="0" fontId="0" fillId="34" borderId="1" xfId="0" applyFill="1" applyBorder="1" applyAlignment="1">
      <alignment horizontal="center" vertical="top"/>
    </xf>
    <xf numFmtId="0" fontId="0" fillId="34" borderId="1" xfId="0" applyFill="1" applyBorder="1" applyAlignment="1">
      <alignment horizontal="left" vertical="top"/>
    </xf>
    <xf numFmtId="166" fontId="37" fillId="34" borderId="1" xfId="0" applyNumberFormat="1" applyFont="1" applyFill="1" applyBorder="1" applyAlignment="1">
      <alignment horizontal="left" vertical="top"/>
    </xf>
    <xf numFmtId="3" fontId="42" fillId="34" borderId="2" xfId="0" applyNumberFormat="1" applyFont="1" applyFill="1" applyBorder="1" applyAlignment="1">
      <alignment horizontal="center" vertical="top" wrapText="1"/>
    </xf>
    <xf numFmtId="0" fontId="0" fillId="34" borderId="1" xfId="0" applyFont="1" applyFill="1" applyBorder="1" applyAlignment="1">
      <alignment horizontal="center" vertical="top"/>
    </xf>
    <xf numFmtId="0" fontId="42" fillId="34" borderId="1" xfId="0" applyFont="1" applyFill="1" applyBorder="1" applyAlignment="1">
      <alignment horizontal="left" vertical="top"/>
    </xf>
    <xf numFmtId="3" fontId="0" fillId="34" borderId="1" xfId="0" applyNumberFormat="1" applyFont="1" applyFill="1" applyBorder="1" applyAlignment="1">
      <alignment horizontal="center" vertical="top"/>
    </xf>
    <xf numFmtId="0" fontId="0" fillId="34" borderId="1" xfId="0" applyFill="1" applyBorder="1" applyAlignment="1">
      <alignment vertical="top"/>
    </xf>
    <xf numFmtId="3" fontId="0" fillId="34" borderId="1" xfId="0" applyNumberFormat="1" applyFont="1" applyFill="1" applyBorder="1" applyAlignment="1">
      <alignment horizontal="center" vertical="center" wrapText="1"/>
    </xf>
    <xf numFmtId="0" fontId="0" fillId="34" borderId="1" xfId="0" applyFont="1" applyFill="1" applyBorder="1" applyAlignment="1">
      <alignment vertical="top"/>
    </xf>
    <xf numFmtId="164" fontId="0" fillId="34" borderId="14" xfId="1" applyNumberFormat="1" applyFont="1" applyFill="1" applyBorder="1"/>
    <xf numFmtId="164" fontId="0" fillId="34" borderId="2" xfId="1" applyNumberFormat="1" applyFont="1" applyFill="1" applyBorder="1"/>
    <xf numFmtId="164" fontId="17" fillId="34" borderId="2" xfId="1" applyNumberFormat="1" applyFont="1" applyFill="1" applyBorder="1" applyAlignment="1">
      <alignment horizontal="center" vertical="center"/>
    </xf>
    <xf numFmtId="0" fontId="0" fillId="34" borderId="1" xfId="0" applyFill="1" applyBorder="1" applyAlignment="1">
      <alignment vertical="top" wrapText="1"/>
    </xf>
    <xf numFmtId="0" fontId="0" fillId="34" borderId="1" xfId="0" applyFill="1" applyBorder="1" applyAlignment="1">
      <alignment vertical="center" wrapText="1"/>
    </xf>
    <xf numFmtId="0" fontId="0" fillId="34" borderId="1" xfId="0" applyFont="1" applyFill="1" applyBorder="1" applyAlignment="1">
      <alignment vertical="center" wrapText="1"/>
    </xf>
    <xf numFmtId="0" fontId="0" fillId="34" borderId="0" xfId="0" applyFill="1" applyAlignment="1"/>
    <xf numFmtId="0" fontId="0" fillId="34" borderId="0" xfId="0" applyFill="1" applyAlignment="1">
      <alignment horizontal="center"/>
    </xf>
    <xf numFmtId="0" fontId="39" fillId="34" borderId="17" xfId="0" applyFont="1" applyFill="1" applyBorder="1" applyAlignment="1">
      <alignment wrapText="1"/>
    </xf>
    <xf numFmtId="0" fontId="39" fillId="34" borderId="17" xfId="0" applyFont="1" applyFill="1" applyBorder="1" applyAlignment="1"/>
    <xf numFmtId="164" fontId="0" fillId="34" borderId="2" xfId="1" applyNumberFormat="1" applyFont="1" applyFill="1" applyBorder="1" applyAlignment="1"/>
    <xf numFmtId="0" fontId="37" fillId="34" borderId="2" xfId="43" applyNumberFormat="1" applyFont="1" applyFill="1" applyBorder="1" applyAlignment="1">
      <alignment vertical="center"/>
    </xf>
    <xf numFmtId="0" fontId="37" fillId="34" borderId="2" xfId="1" applyNumberFormat="1" applyFont="1" applyFill="1" applyBorder="1" applyAlignment="1">
      <alignment vertical="center"/>
    </xf>
    <xf numFmtId="164" fontId="0" fillId="34" borderId="4" xfId="1" applyNumberFormat="1" applyFont="1" applyFill="1" applyBorder="1"/>
    <xf numFmtId="164" fontId="0" fillId="34" borderId="4" xfId="1" applyNumberFormat="1" applyFont="1" applyFill="1" applyBorder="1" applyAlignment="1"/>
    <xf numFmtId="0" fontId="38" fillId="34" borderId="1" xfId="0" applyFont="1" applyFill="1" applyBorder="1"/>
    <xf numFmtId="164" fontId="0" fillId="34" borderId="1" xfId="1" applyNumberFormat="1" applyFont="1" applyFill="1" applyBorder="1" applyAlignment="1">
      <alignment vertical="center"/>
    </xf>
    <xf numFmtId="0" fontId="0" fillId="34" borderId="1" xfId="0" applyFill="1" applyBorder="1"/>
    <xf numFmtId="0" fontId="0" fillId="34" borderId="1" xfId="0" applyFill="1" applyBorder="1" applyAlignment="1"/>
    <xf numFmtId="0" fontId="0" fillId="34" borderId="1" xfId="0" applyFill="1" applyBorder="1" applyAlignment="1">
      <alignment horizontal="center"/>
    </xf>
    <xf numFmtId="0" fontId="0" fillId="34" borderId="2" xfId="0" applyFill="1" applyBorder="1"/>
    <xf numFmtId="0" fontId="0" fillId="34" borderId="4" xfId="0" applyFill="1" applyBorder="1"/>
    <xf numFmtId="0" fontId="0" fillId="34" borderId="0" xfId="0" applyFill="1" applyBorder="1"/>
    <xf numFmtId="3" fontId="0" fillId="34" borderId="1" xfId="0" applyNumberFormat="1" applyFont="1" applyFill="1" applyBorder="1" applyAlignment="1">
      <alignment horizontal="right" vertical="center" wrapText="1"/>
    </xf>
    <xf numFmtId="164" fontId="0" fillId="34" borderId="1" xfId="1" applyNumberFormat="1" applyFont="1" applyFill="1" applyBorder="1" applyAlignment="1">
      <alignment horizontal="right"/>
    </xf>
    <xf numFmtId="164" fontId="0" fillId="34" borderId="14" xfId="1" applyNumberFormat="1" applyFont="1" applyFill="1" applyBorder="1" applyAlignment="1"/>
    <xf numFmtId="164" fontId="0" fillId="34" borderId="0" xfId="1" applyNumberFormat="1" applyFont="1" applyFill="1" applyBorder="1" applyAlignment="1"/>
    <xf numFmtId="164" fontId="0" fillId="34" borderId="17" xfId="1" applyNumberFormat="1" applyFont="1" applyFill="1" applyBorder="1" applyAlignment="1"/>
    <xf numFmtId="164" fontId="36" fillId="34" borderId="4" xfId="1" applyNumberFormat="1" applyFont="1" applyFill="1" applyBorder="1" applyAlignment="1">
      <alignment vertical="center"/>
    </xf>
    <xf numFmtId="3" fontId="5" fillId="34" borderId="1" xfId="0" applyNumberFormat="1" applyFont="1" applyFill="1" applyBorder="1" applyAlignment="1">
      <alignment horizontal="right" vertical="top" wrapText="1"/>
    </xf>
    <xf numFmtId="0" fontId="3" fillId="34" borderId="14" xfId="0" applyFont="1" applyFill="1" applyBorder="1" applyAlignment="1">
      <alignment horizontal="center" vertical="center"/>
    </xf>
    <xf numFmtId="0" fontId="3" fillId="34" borderId="15" xfId="0" applyFont="1" applyFill="1" applyBorder="1" applyAlignment="1">
      <alignment horizontal="center" vertical="center"/>
    </xf>
    <xf numFmtId="0" fontId="3" fillId="34" borderId="16" xfId="0" applyFont="1" applyFill="1" applyBorder="1" applyAlignment="1">
      <alignment horizontal="center" vertical="center"/>
    </xf>
    <xf numFmtId="0" fontId="9" fillId="0" borderId="0" xfId="0" applyFont="1" applyAlignment="1">
      <alignment horizontal="left" vertical="top" wrapText="1"/>
    </xf>
    <xf numFmtId="0" fontId="1" fillId="0" borderId="0" xfId="0" applyFont="1" applyAlignment="1">
      <alignment horizontal="left" vertical="top" wrapText="1"/>
    </xf>
    <xf numFmtId="0" fontId="4" fillId="0" borderId="0" xfId="0" applyFont="1" applyAlignment="1">
      <alignment horizontal="left" vertical="top" wrapText="1"/>
    </xf>
    <xf numFmtId="164" fontId="10" fillId="34" borderId="1" xfId="1" applyNumberFormat="1" applyFont="1" applyFill="1" applyBorder="1" applyAlignment="1">
      <alignment horizontal="center" vertical="center" wrapText="1"/>
    </xf>
    <xf numFmtId="164" fontId="10" fillId="34" borderId="2" xfId="1" applyNumberFormat="1" applyFont="1" applyFill="1" applyBorder="1" applyAlignment="1">
      <alignment horizontal="center" vertical="center"/>
    </xf>
    <xf numFmtId="0" fontId="3" fillId="0" borderId="0" xfId="0" applyFont="1" applyAlignment="1">
      <alignment horizontal="left" vertical="top"/>
    </xf>
    <xf numFmtId="0" fontId="10" fillId="34" borderId="1" xfId="0" applyFont="1" applyFill="1" applyBorder="1" applyAlignment="1">
      <alignment horizontal="center" vertical="center" wrapText="1"/>
    </xf>
    <xf numFmtId="164" fontId="10" fillId="34" borderId="1" xfId="1" applyNumberFormat="1" applyFont="1" applyFill="1" applyBorder="1" applyAlignment="1">
      <alignment horizontal="center" vertical="center"/>
    </xf>
    <xf numFmtId="0" fontId="5" fillId="34" borderId="14" xfId="0" applyFont="1" applyFill="1" applyBorder="1" applyAlignment="1">
      <alignment horizontal="left" vertical="top" wrapText="1"/>
    </xf>
    <xf numFmtId="0" fontId="5" fillId="34" borderId="15" xfId="0" applyFont="1" applyFill="1" applyBorder="1" applyAlignment="1">
      <alignment horizontal="left" vertical="top" wrapText="1"/>
    </xf>
    <xf numFmtId="0" fontId="5" fillId="0" borderId="1" xfId="0" applyFont="1" applyBorder="1" applyAlignment="1">
      <alignment horizontal="center" wrapText="1"/>
    </xf>
    <xf numFmtId="0" fontId="5" fillId="0" borderId="1" xfId="0" applyFont="1" applyBorder="1" applyAlignment="1">
      <alignment horizontal="center"/>
    </xf>
    <xf numFmtId="164" fontId="17" fillId="35" borderId="2" xfId="1" applyNumberFormat="1" applyFont="1" applyFill="1" applyBorder="1" applyAlignment="1">
      <alignment horizontal="center"/>
    </xf>
    <xf numFmtId="164" fontId="17" fillId="35" borderId="4" xfId="1" applyNumberFormat="1" applyFont="1" applyFill="1" applyBorder="1" applyAlignment="1">
      <alignment horizontal="center"/>
    </xf>
    <xf numFmtId="164" fontId="5" fillId="35" borderId="2" xfId="1" applyNumberFormat="1" applyFont="1" applyFill="1" applyBorder="1" applyAlignment="1">
      <alignment horizontal="center" wrapText="1"/>
    </xf>
    <xf numFmtId="164" fontId="5" fillId="35" borderId="4" xfId="1" applyNumberFormat="1" applyFont="1" applyFill="1" applyBorder="1" applyAlignment="1">
      <alignment horizontal="center" wrapText="1"/>
    </xf>
    <xf numFmtId="164" fontId="16" fillId="35" borderId="2" xfId="0" applyNumberFormat="1" applyFont="1" applyFill="1" applyBorder="1" applyAlignment="1">
      <alignment horizontal="center" wrapText="1"/>
    </xf>
    <xf numFmtId="0" fontId="16" fillId="35" borderId="4" xfId="0" applyFont="1" applyFill="1" applyBorder="1" applyAlignment="1">
      <alignment horizontal="center" wrapText="1"/>
    </xf>
    <xf numFmtId="164" fontId="5" fillId="0" borderId="2" xfId="0" applyNumberFormat="1" applyFont="1" applyBorder="1" applyAlignment="1">
      <alignment horizontal="center" wrapText="1"/>
    </xf>
    <xf numFmtId="0" fontId="5" fillId="0" borderId="4" xfId="0" applyFont="1" applyBorder="1" applyAlignment="1">
      <alignment horizontal="center" wrapText="1"/>
    </xf>
    <xf numFmtId="0" fontId="5" fillId="0" borderId="2" xfId="0" applyFont="1" applyBorder="1" applyAlignment="1">
      <alignment horizontal="center"/>
    </xf>
    <xf numFmtId="0" fontId="5" fillId="0" borderId="4" xfId="0" applyFont="1" applyBorder="1" applyAlignment="1">
      <alignment horizontal="center"/>
    </xf>
    <xf numFmtId="3" fontId="5" fillId="35" borderId="2" xfId="0" applyNumberFormat="1" applyFont="1" applyFill="1" applyBorder="1" applyAlignment="1">
      <alignment horizontal="center" vertical="top" wrapText="1"/>
    </xf>
    <xf numFmtId="3" fontId="5" fillId="35" borderId="3" xfId="0" applyNumberFormat="1" applyFont="1" applyFill="1" applyBorder="1" applyAlignment="1">
      <alignment horizontal="center" vertical="top" wrapText="1"/>
    </xf>
    <xf numFmtId="3" fontId="5" fillId="35" borderId="4" xfId="0" applyNumberFormat="1" applyFont="1" applyFill="1" applyBorder="1" applyAlignment="1">
      <alignment horizontal="center" vertical="top" wrapText="1"/>
    </xf>
    <xf numFmtId="164" fontId="5" fillId="35" borderId="2" xfId="1" applyNumberFormat="1" applyFont="1" applyFill="1" applyBorder="1" applyAlignment="1">
      <alignment vertical="center" wrapText="1"/>
    </xf>
    <xf numFmtId="164" fontId="5" fillId="35" borderId="3" xfId="1" applyNumberFormat="1" applyFont="1" applyFill="1" applyBorder="1" applyAlignment="1">
      <alignment vertical="center" wrapText="1"/>
    </xf>
    <xf numFmtId="164" fontId="5" fillId="35" borderId="4" xfId="1" applyNumberFormat="1" applyFont="1" applyFill="1" applyBorder="1" applyAlignment="1">
      <alignment vertical="center" wrapText="1"/>
    </xf>
    <xf numFmtId="4" fontId="13" fillId="0" borderId="17" xfId="0" applyNumberFormat="1" applyFont="1" applyFill="1" applyBorder="1" applyAlignment="1">
      <alignment horizontal="center" vertical="top" wrapText="1"/>
    </xf>
    <xf numFmtId="4" fontId="13" fillId="0" borderId="18" xfId="0" applyNumberFormat="1" applyFont="1" applyFill="1" applyBorder="1" applyAlignment="1">
      <alignment horizontal="center" vertical="top" wrapText="1"/>
    </xf>
    <xf numFmtId="4" fontId="13" fillId="0" borderId="19" xfId="0" applyNumberFormat="1" applyFont="1" applyFill="1" applyBorder="1" applyAlignment="1">
      <alignment horizontal="center" vertical="top" wrapText="1"/>
    </xf>
    <xf numFmtId="4" fontId="13" fillId="0" borderId="20" xfId="0" applyNumberFormat="1" applyFont="1" applyFill="1" applyBorder="1" applyAlignment="1">
      <alignment horizontal="center" vertical="top" wrapText="1"/>
    </xf>
    <xf numFmtId="4" fontId="13" fillId="0" borderId="21" xfId="0" applyNumberFormat="1" applyFont="1" applyFill="1" applyBorder="1" applyAlignment="1">
      <alignment horizontal="center" vertical="top" wrapText="1"/>
    </xf>
    <xf numFmtId="4" fontId="13" fillId="0" borderId="22" xfId="0" applyNumberFormat="1" applyFont="1" applyFill="1" applyBorder="1" applyAlignment="1">
      <alignment horizontal="center" vertical="top" wrapText="1"/>
    </xf>
    <xf numFmtId="4" fontId="13" fillId="0" borderId="1" xfId="0" applyNumberFormat="1" applyFont="1" applyFill="1" applyBorder="1" applyAlignment="1">
      <alignment horizontal="center" vertical="top" wrapText="1"/>
    </xf>
    <xf numFmtId="4" fontId="5" fillId="0" borderId="1" xfId="0" applyNumberFormat="1" applyFont="1" applyFill="1" applyBorder="1" applyAlignment="1">
      <alignment horizontal="center" vertical="top" wrapText="1"/>
    </xf>
    <xf numFmtId="0" fontId="3" fillId="0" borderId="1" xfId="0" applyFont="1" applyBorder="1" applyAlignment="1">
      <alignment horizontal="center" vertical="center" wrapText="1"/>
    </xf>
    <xf numFmtId="0" fontId="39" fillId="34" borderId="1" xfId="0" applyFont="1" applyFill="1" applyBorder="1" applyAlignment="1">
      <alignment horizontal="center"/>
    </xf>
    <xf numFmtId="164" fontId="39" fillId="34" borderId="1" xfId="1" applyNumberFormat="1" applyFont="1" applyFill="1" applyBorder="1" applyAlignment="1">
      <alignment horizontal="center"/>
    </xf>
    <xf numFmtId="0" fontId="40" fillId="34" borderId="1" xfId="0" applyFont="1" applyFill="1" applyBorder="1" applyAlignment="1">
      <alignment horizontal="center" vertical="center" wrapText="1"/>
    </xf>
    <xf numFmtId="0" fontId="40" fillId="34" borderId="14" xfId="0" applyFont="1" applyFill="1" applyBorder="1" applyAlignment="1">
      <alignment horizontal="center" vertical="center" wrapText="1"/>
    </xf>
    <xf numFmtId="0" fontId="40" fillId="34" borderId="15" xfId="0" applyFont="1" applyFill="1" applyBorder="1" applyAlignment="1">
      <alignment horizontal="center" vertical="center" wrapText="1"/>
    </xf>
    <xf numFmtId="0" fontId="40" fillId="34" borderId="16" xfId="0" applyFont="1" applyFill="1" applyBorder="1" applyAlignment="1">
      <alignment horizontal="center" vertical="center" wrapText="1"/>
    </xf>
    <xf numFmtId="164" fontId="39" fillId="34" borderId="16" xfId="1" applyNumberFormat="1" applyFont="1" applyFill="1" applyBorder="1" applyAlignment="1">
      <alignment horizontal="center"/>
    </xf>
    <xf numFmtId="0" fontId="39" fillId="34" borderId="2" xfId="0" applyFont="1" applyFill="1" applyBorder="1" applyAlignment="1">
      <alignment horizontal="center" wrapText="1"/>
    </xf>
    <xf numFmtId="0" fontId="39" fillId="34" borderId="0" xfId="0" applyFont="1" applyFill="1" applyBorder="1" applyAlignment="1">
      <alignment horizontal="center"/>
    </xf>
  </cellXfs>
  <cellStyles count="45">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omma" xfId="1" builtinId="3"/>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43" builtinId="8"/>
    <cellStyle name="Input" xfId="10" builtinId="20" customBuiltin="1"/>
    <cellStyle name="Linked Cell" xfId="13" builtinId="24" customBuiltin="1"/>
    <cellStyle name="Neutral" xfId="9" builtinId="28" customBuiltin="1"/>
    <cellStyle name="Normal" xfId="0" builtinId="0"/>
    <cellStyle name="Note" xfId="16" builtinId="10" customBuiltin="1"/>
    <cellStyle name="Output" xfId="11" builtinId="21" customBuiltin="1"/>
    <cellStyle name="Standaard 2 5" xfId="44"/>
    <cellStyle name="Title" xfId="2" builtinId="15" customBuiltin="1"/>
    <cellStyle name="Total" xfId="18" builtinId="25" customBuiltin="1"/>
    <cellStyle name="Warning Text" xfId="15" builtinId="11" customBuiltin="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docs.google.com/file/d/0B-IUzKYaN-QSckdVa1JrUnozTEk/edi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6"/>
  <sheetViews>
    <sheetView tabSelected="1" topLeftCell="G1" workbookViewId="0">
      <selection activeCell="K12" sqref="K12"/>
    </sheetView>
  </sheetViews>
  <sheetFormatPr defaultColWidth="8.85546875" defaultRowHeight="15" x14ac:dyDescent="0.25"/>
  <cols>
    <col min="1" max="1" width="52.7109375" customWidth="1"/>
    <col min="2" max="5" width="14.140625" style="12" customWidth="1"/>
    <col min="6" max="10" width="14.42578125" style="12" customWidth="1"/>
    <col min="11" max="11" width="80.140625" style="18" customWidth="1"/>
  </cols>
  <sheetData>
    <row r="1" spans="1:11" s="40" customFormat="1" x14ac:dyDescent="0.25">
      <c r="A1" s="73" t="s">
        <v>6</v>
      </c>
      <c r="B1" s="74"/>
      <c r="C1" s="74"/>
      <c r="D1" s="74"/>
      <c r="E1" s="74"/>
      <c r="F1" s="74"/>
      <c r="G1" s="74"/>
      <c r="H1" s="74"/>
      <c r="I1" s="74"/>
      <c r="J1" s="75"/>
      <c r="K1" s="61"/>
    </row>
    <row r="2" spans="1:11" s="40" customFormat="1" x14ac:dyDescent="0.25">
      <c r="A2" s="76" t="s">
        <v>59</v>
      </c>
      <c r="B2" s="77"/>
      <c r="C2" s="77"/>
      <c r="D2" s="77"/>
      <c r="E2" s="74"/>
      <c r="F2" s="74"/>
      <c r="G2" s="74"/>
      <c r="H2" s="74"/>
      <c r="I2" s="74"/>
      <c r="J2" s="74"/>
      <c r="K2" s="61"/>
    </row>
    <row r="3" spans="1:11" s="40" customFormat="1" x14ac:dyDescent="0.25">
      <c r="A3" s="78"/>
      <c r="B3" s="74"/>
      <c r="C3" s="74"/>
      <c r="D3" s="74"/>
      <c r="E3" s="74"/>
      <c r="F3" s="74"/>
      <c r="G3" s="74"/>
      <c r="H3" s="74"/>
      <c r="I3" s="74"/>
      <c r="J3" s="74"/>
      <c r="K3" s="61"/>
    </row>
    <row r="4" spans="1:11" s="40" customFormat="1" x14ac:dyDescent="0.25">
      <c r="A4" s="147" t="s">
        <v>7</v>
      </c>
      <c r="B4" s="148" t="s">
        <v>0</v>
      </c>
      <c r="C4" s="148"/>
      <c r="D4" s="148"/>
      <c r="E4" s="148"/>
      <c r="F4" s="144" t="s">
        <v>630</v>
      </c>
      <c r="G4" s="144" t="s">
        <v>42</v>
      </c>
      <c r="H4" s="144" t="s">
        <v>43</v>
      </c>
      <c r="I4" s="144" t="s">
        <v>58</v>
      </c>
      <c r="J4" s="145" t="s">
        <v>570</v>
      </c>
      <c r="K4" s="138" t="s">
        <v>627</v>
      </c>
    </row>
    <row r="5" spans="1:11" s="40" customFormat="1" x14ac:dyDescent="0.25">
      <c r="A5" s="147"/>
      <c r="B5" s="144" t="s">
        <v>44</v>
      </c>
      <c r="C5" s="144"/>
      <c r="D5" s="144" t="s">
        <v>29</v>
      </c>
      <c r="E5" s="144"/>
      <c r="F5" s="144"/>
      <c r="G5" s="144"/>
      <c r="H5" s="144"/>
      <c r="I5" s="144"/>
      <c r="J5" s="145"/>
      <c r="K5" s="139"/>
    </row>
    <row r="6" spans="1:11" s="40" customFormat="1" ht="29.1" customHeight="1" x14ac:dyDescent="0.25">
      <c r="A6" s="147"/>
      <c r="B6" s="79" t="s">
        <v>1</v>
      </c>
      <c r="C6" s="79" t="s">
        <v>69</v>
      </c>
      <c r="D6" s="79" t="s">
        <v>1</v>
      </c>
      <c r="E6" s="79" t="s">
        <v>70</v>
      </c>
      <c r="F6" s="144"/>
      <c r="G6" s="144"/>
      <c r="H6" s="144"/>
      <c r="I6" s="144"/>
      <c r="J6" s="145"/>
      <c r="K6" s="140"/>
    </row>
    <row r="7" spans="1:11" s="40" customFormat="1" x14ac:dyDescent="0.25">
      <c r="A7" s="80" t="s">
        <v>46</v>
      </c>
      <c r="B7" s="46" t="s">
        <v>3</v>
      </c>
      <c r="C7" s="46" t="s">
        <v>3</v>
      </c>
      <c r="D7" s="81" t="s">
        <v>3</v>
      </c>
      <c r="E7" s="81" t="s">
        <v>3</v>
      </c>
      <c r="F7" s="82" t="s">
        <v>3</v>
      </c>
      <c r="G7" s="82" t="s">
        <v>3</v>
      </c>
      <c r="H7" s="82" t="s">
        <v>3</v>
      </c>
      <c r="I7" s="82" t="s">
        <v>3</v>
      </c>
      <c r="J7" s="87" t="s">
        <v>3</v>
      </c>
      <c r="K7" s="92"/>
    </row>
    <row r="8" spans="1:11" s="40" customFormat="1" x14ac:dyDescent="0.25">
      <c r="A8" s="62" t="s">
        <v>8</v>
      </c>
      <c r="B8" s="46">
        <v>17000000</v>
      </c>
      <c r="C8" s="46">
        <f>B8/0.753</f>
        <v>22576361.221779548</v>
      </c>
      <c r="D8" s="46" t="s">
        <v>3</v>
      </c>
      <c r="E8" s="46" t="s">
        <v>3</v>
      </c>
      <c r="F8" s="60" t="s">
        <v>631</v>
      </c>
      <c r="G8" s="60" t="s">
        <v>48</v>
      </c>
      <c r="H8" s="60" t="s">
        <v>68</v>
      </c>
      <c r="I8" s="60" t="s">
        <v>71</v>
      </c>
      <c r="J8" s="88" t="s">
        <v>74</v>
      </c>
      <c r="K8" s="92" t="s">
        <v>628</v>
      </c>
    </row>
    <row r="9" spans="1:11" s="40" customFormat="1" x14ac:dyDescent="0.25">
      <c r="A9" s="62" t="s">
        <v>9</v>
      </c>
      <c r="B9" s="83"/>
      <c r="C9" s="83"/>
      <c r="D9" s="46">
        <v>12000000</v>
      </c>
      <c r="E9" s="46">
        <f>D9/0.753</f>
        <v>15936254.980079681</v>
      </c>
      <c r="F9" s="60" t="s">
        <v>631</v>
      </c>
      <c r="G9" s="60" t="s">
        <v>48</v>
      </c>
      <c r="H9" s="60" t="s">
        <v>68</v>
      </c>
      <c r="I9" s="60" t="s">
        <v>72</v>
      </c>
      <c r="J9" s="88" t="s">
        <v>74</v>
      </c>
      <c r="K9" s="92" t="s">
        <v>628</v>
      </c>
    </row>
    <row r="10" spans="1:11" s="40" customFormat="1" ht="24" x14ac:dyDescent="0.25">
      <c r="A10" s="62" t="s">
        <v>10</v>
      </c>
      <c r="B10" s="84" t="s">
        <v>3</v>
      </c>
      <c r="C10" s="84" t="s">
        <v>3</v>
      </c>
      <c r="D10" s="46">
        <v>12000000</v>
      </c>
      <c r="E10" s="46">
        <f t="shared" ref="E10:E48" si="0">D10/0.753</f>
        <v>15936254.980079681</v>
      </c>
      <c r="F10" s="60" t="s">
        <v>631</v>
      </c>
      <c r="G10" s="60" t="s">
        <v>48</v>
      </c>
      <c r="H10" s="60" t="s">
        <v>68</v>
      </c>
      <c r="I10" s="60" t="s">
        <v>73</v>
      </c>
      <c r="J10" s="88" t="s">
        <v>74</v>
      </c>
      <c r="K10" s="92" t="s">
        <v>628</v>
      </c>
    </row>
    <row r="11" spans="1:11" s="40" customFormat="1" x14ac:dyDescent="0.25">
      <c r="A11" s="149" t="s">
        <v>79</v>
      </c>
      <c r="B11" s="44"/>
      <c r="C11" s="45"/>
      <c r="D11" s="46">
        <v>2500000</v>
      </c>
      <c r="E11" s="46">
        <f t="shared" si="0"/>
        <v>3320053.1208499335</v>
      </c>
      <c r="F11" s="47" t="s">
        <v>84</v>
      </c>
      <c r="G11" s="47" t="s">
        <v>48</v>
      </c>
      <c r="H11" s="47" t="s">
        <v>50</v>
      </c>
      <c r="I11" s="47" t="s">
        <v>72</v>
      </c>
      <c r="J11" s="89" t="s">
        <v>32</v>
      </c>
      <c r="K11" s="92"/>
    </row>
    <row r="12" spans="1:11" s="40" customFormat="1" x14ac:dyDescent="0.25">
      <c r="A12" s="150"/>
      <c r="B12" s="44"/>
      <c r="C12" s="45"/>
      <c r="D12" s="46">
        <v>500000</v>
      </c>
      <c r="E12" s="46">
        <f t="shared" si="0"/>
        <v>664010.6241699867</v>
      </c>
      <c r="F12" s="47" t="s">
        <v>631</v>
      </c>
      <c r="G12" s="47" t="s">
        <v>49</v>
      </c>
      <c r="H12" s="47" t="s">
        <v>50</v>
      </c>
      <c r="I12" s="47" t="s">
        <v>72</v>
      </c>
      <c r="J12" s="89" t="s">
        <v>32</v>
      </c>
      <c r="K12" s="92" t="s">
        <v>694</v>
      </c>
    </row>
    <row r="13" spans="1:11" s="40" customFormat="1" x14ac:dyDescent="0.25">
      <c r="A13" s="62" t="s">
        <v>11</v>
      </c>
      <c r="B13" s="83"/>
      <c r="C13" s="83"/>
      <c r="D13" s="26"/>
      <c r="E13" s="46"/>
      <c r="F13" s="47"/>
      <c r="G13" s="33"/>
      <c r="H13" s="33"/>
      <c r="I13" s="60" t="s">
        <v>3</v>
      </c>
      <c r="J13" s="88" t="s">
        <v>3</v>
      </c>
      <c r="K13" s="92"/>
    </row>
    <row r="14" spans="1:11" s="40" customFormat="1" x14ac:dyDescent="0.25">
      <c r="A14" s="62" t="s">
        <v>12</v>
      </c>
      <c r="B14" s="84" t="s">
        <v>3</v>
      </c>
      <c r="C14" s="84" t="s">
        <v>3</v>
      </c>
      <c r="D14" s="46">
        <v>67908</v>
      </c>
      <c r="E14" s="46">
        <f t="shared" si="0"/>
        <v>90183.266932270912</v>
      </c>
      <c r="F14" s="47" t="s">
        <v>631</v>
      </c>
      <c r="G14" s="60" t="s">
        <v>48</v>
      </c>
      <c r="H14" s="60" t="s">
        <v>68</v>
      </c>
      <c r="I14" s="60" t="s">
        <v>71</v>
      </c>
      <c r="J14" s="88" t="s">
        <v>74</v>
      </c>
      <c r="K14" s="92" t="s">
        <v>628</v>
      </c>
    </row>
    <row r="15" spans="1:11" s="40" customFormat="1" x14ac:dyDescent="0.25">
      <c r="A15" s="85" t="s">
        <v>60</v>
      </c>
      <c r="B15" s="84" t="s">
        <v>3</v>
      </c>
      <c r="C15" s="84" t="s">
        <v>3</v>
      </c>
      <c r="D15" s="46" t="s">
        <v>3</v>
      </c>
      <c r="E15" s="46"/>
      <c r="F15" s="47"/>
      <c r="G15" s="60" t="s">
        <v>3</v>
      </c>
      <c r="H15" s="60" t="s">
        <v>3</v>
      </c>
      <c r="I15" s="60" t="s">
        <v>3</v>
      </c>
      <c r="J15" s="88" t="s">
        <v>3</v>
      </c>
      <c r="K15" s="92"/>
    </row>
    <row r="16" spans="1:11" s="40" customFormat="1" ht="24" x14ac:dyDescent="0.25">
      <c r="A16" s="85" t="s">
        <v>61</v>
      </c>
      <c r="B16" s="84"/>
      <c r="C16" s="84"/>
      <c r="D16" s="46">
        <v>6000000</v>
      </c>
      <c r="E16" s="46">
        <f t="shared" si="0"/>
        <v>7968127.4900398403</v>
      </c>
      <c r="F16" s="47" t="s">
        <v>631</v>
      </c>
      <c r="G16" s="60" t="s">
        <v>48</v>
      </c>
      <c r="H16" s="60" t="s">
        <v>68</v>
      </c>
      <c r="I16" s="60" t="s">
        <v>72</v>
      </c>
      <c r="J16" s="88" t="s">
        <v>75</v>
      </c>
      <c r="K16" s="92" t="s">
        <v>628</v>
      </c>
    </row>
    <row r="17" spans="1:11" s="40" customFormat="1" x14ac:dyDescent="0.25">
      <c r="B17" s="56"/>
      <c r="C17" s="56"/>
      <c r="D17" s="56"/>
      <c r="E17" s="46"/>
      <c r="F17" s="47"/>
      <c r="G17" s="86"/>
      <c r="H17" s="86"/>
      <c r="I17" s="86"/>
      <c r="J17" s="56"/>
      <c r="K17" s="92"/>
    </row>
    <row r="18" spans="1:11" s="61" customFormat="1" ht="12" x14ac:dyDescent="0.2">
      <c r="A18" s="59" t="s">
        <v>13</v>
      </c>
      <c r="B18" s="46" t="s">
        <v>3</v>
      </c>
      <c r="C18" s="46" t="s">
        <v>3</v>
      </c>
      <c r="D18" s="46"/>
      <c r="E18" s="46"/>
      <c r="F18" s="47"/>
      <c r="G18" s="60" t="s">
        <v>3</v>
      </c>
      <c r="H18" s="60" t="s">
        <v>3</v>
      </c>
      <c r="I18" s="60" t="s">
        <v>3</v>
      </c>
      <c r="J18" s="88" t="s">
        <v>3</v>
      </c>
      <c r="K18" s="92"/>
    </row>
    <row r="19" spans="1:11" s="61" customFormat="1" ht="12" x14ac:dyDescent="0.2">
      <c r="A19" s="62" t="s">
        <v>14</v>
      </c>
      <c r="B19" s="46">
        <v>148099083.75</v>
      </c>
      <c r="C19" s="46">
        <f>B19/0.753</f>
        <v>196678730.07968128</v>
      </c>
      <c r="D19" s="46" t="s">
        <v>3</v>
      </c>
      <c r="E19" s="46"/>
      <c r="F19" s="47" t="s">
        <v>631</v>
      </c>
      <c r="G19" s="60" t="s">
        <v>48</v>
      </c>
      <c r="H19" s="60" t="s">
        <v>68</v>
      </c>
      <c r="I19" s="60" t="s">
        <v>71</v>
      </c>
      <c r="J19" s="88" t="s">
        <v>74</v>
      </c>
      <c r="K19" s="92" t="s">
        <v>628</v>
      </c>
    </row>
    <row r="20" spans="1:11" s="61" customFormat="1" ht="12" x14ac:dyDescent="0.2">
      <c r="A20" s="62" t="s">
        <v>15</v>
      </c>
      <c r="B20" s="46" t="s">
        <v>3</v>
      </c>
      <c r="C20" s="46" t="s">
        <v>3</v>
      </c>
      <c r="D20" s="46"/>
      <c r="E20" s="46"/>
      <c r="F20" s="47" t="s">
        <v>631</v>
      </c>
      <c r="G20" s="60"/>
      <c r="H20" s="60"/>
      <c r="I20" s="60"/>
      <c r="J20" s="88"/>
      <c r="K20" s="92"/>
    </row>
    <row r="21" spans="1:11" s="61" customFormat="1" ht="12" x14ac:dyDescent="0.2">
      <c r="A21" s="62" t="s">
        <v>16</v>
      </c>
      <c r="B21" s="46">
        <v>35430310.159999996</v>
      </c>
      <c r="C21" s="46">
        <f>B21/0.753</f>
        <v>47052204.727755636</v>
      </c>
      <c r="D21" s="46"/>
      <c r="E21" s="46"/>
      <c r="F21" s="47" t="s">
        <v>631</v>
      </c>
      <c r="G21" s="60" t="s">
        <v>48</v>
      </c>
      <c r="H21" s="60" t="s">
        <v>68</v>
      </c>
      <c r="I21" s="60" t="s">
        <v>71</v>
      </c>
      <c r="J21" s="88" t="s">
        <v>74</v>
      </c>
      <c r="K21" s="92" t="s">
        <v>628</v>
      </c>
    </row>
    <row r="22" spans="1:11" s="61" customFormat="1" ht="12" x14ac:dyDescent="0.2">
      <c r="A22" s="62" t="s">
        <v>17</v>
      </c>
      <c r="B22" s="46">
        <v>8028505.0499999998</v>
      </c>
      <c r="C22" s="46">
        <f t="shared" ref="C22:C35" si="1">B22/0.753</f>
        <v>10662025.29880478</v>
      </c>
      <c r="D22" s="46"/>
      <c r="E22" s="46"/>
      <c r="F22" s="47" t="s">
        <v>631</v>
      </c>
      <c r="G22" s="60" t="s">
        <v>48</v>
      </c>
      <c r="H22" s="60" t="s">
        <v>68</v>
      </c>
      <c r="I22" s="60" t="s">
        <v>71</v>
      </c>
      <c r="J22" s="88" t="s">
        <v>74</v>
      </c>
      <c r="K22" s="92" t="s">
        <v>628</v>
      </c>
    </row>
    <row r="23" spans="1:11" s="61" customFormat="1" ht="12" x14ac:dyDescent="0.2">
      <c r="A23" s="62" t="s">
        <v>18</v>
      </c>
      <c r="B23" s="46">
        <v>569457.19999999995</v>
      </c>
      <c r="C23" s="46">
        <f t="shared" si="1"/>
        <v>756251.2616201858</v>
      </c>
      <c r="D23" s="46"/>
      <c r="E23" s="46"/>
      <c r="F23" s="47" t="s">
        <v>631</v>
      </c>
      <c r="G23" s="60" t="s">
        <v>48</v>
      </c>
      <c r="H23" s="60" t="s">
        <v>68</v>
      </c>
      <c r="I23" s="60" t="s">
        <v>71</v>
      </c>
      <c r="J23" s="88" t="s">
        <v>74</v>
      </c>
      <c r="K23" s="92" t="s">
        <v>628</v>
      </c>
    </row>
    <row r="24" spans="1:11" s="61" customFormat="1" ht="12" x14ac:dyDescent="0.2">
      <c r="A24" s="62" t="s">
        <v>19</v>
      </c>
      <c r="B24" s="46">
        <v>896000</v>
      </c>
      <c r="C24" s="46">
        <f t="shared" si="1"/>
        <v>1189907.0385126162</v>
      </c>
      <c r="D24" s="46" t="s">
        <v>3</v>
      </c>
      <c r="E24" s="46"/>
      <c r="F24" s="47" t="s">
        <v>631</v>
      </c>
      <c r="G24" s="60" t="s">
        <v>48</v>
      </c>
      <c r="H24" s="60" t="s">
        <v>68</v>
      </c>
      <c r="I24" s="60" t="s">
        <v>71</v>
      </c>
      <c r="J24" s="88" t="s">
        <v>74</v>
      </c>
      <c r="K24" s="92" t="s">
        <v>628</v>
      </c>
    </row>
    <row r="25" spans="1:11" s="61" customFormat="1" ht="15.75" customHeight="1" x14ac:dyDescent="0.2">
      <c r="A25" s="62" t="s">
        <v>20</v>
      </c>
      <c r="B25" s="46" t="s">
        <v>3</v>
      </c>
      <c r="C25" s="46"/>
      <c r="D25" s="46" t="s">
        <v>3</v>
      </c>
      <c r="E25" s="46"/>
      <c r="F25" s="47" t="s">
        <v>631</v>
      </c>
      <c r="G25" s="60" t="s">
        <v>3</v>
      </c>
      <c r="H25" s="60" t="s">
        <v>3</v>
      </c>
      <c r="I25" s="60" t="s">
        <v>3</v>
      </c>
      <c r="J25" s="88" t="s">
        <v>3</v>
      </c>
      <c r="K25" s="92"/>
    </row>
    <row r="26" spans="1:11" s="61" customFormat="1" ht="15.75" customHeight="1" x14ac:dyDescent="0.2">
      <c r="A26" s="62" t="s">
        <v>62</v>
      </c>
      <c r="B26" s="46">
        <v>9805030.6699999999</v>
      </c>
      <c r="C26" s="46">
        <f t="shared" si="1"/>
        <v>13021289.070385126</v>
      </c>
      <c r="D26" s="46"/>
      <c r="E26" s="46"/>
      <c r="F26" s="47" t="s">
        <v>631</v>
      </c>
      <c r="G26" s="60" t="s">
        <v>48</v>
      </c>
      <c r="H26" s="60" t="s">
        <v>68</v>
      </c>
      <c r="I26" s="60" t="s">
        <v>71</v>
      </c>
      <c r="J26" s="88" t="s">
        <v>74</v>
      </c>
      <c r="K26" s="92" t="s">
        <v>628</v>
      </c>
    </row>
    <row r="27" spans="1:11" s="61" customFormat="1" ht="15.75" customHeight="1" x14ac:dyDescent="0.2">
      <c r="A27" s="62" t="s">
        <v>63</v>
      </c>
      <c r="B27" s="46">
        <v>104146474</v>
      </c>
      <c r="C27" s="46">
        <f t="shared" si="1"/>
        <v>138308730.4116866</v>
      </c>
      <c r="D27" s="46"/>
      <c r="E27" s="46"/>
      <c r="F27" s="47" t="s">
        <v>631</v>
      </c>
      <c r="G27" s="60" t="s">
        <v>48</v>
      </c>
      <c r="H27" s="60" t="s">
        <v>68</v>
      </c>
      <c r="I27" s="60" t="s">
        <v>71</v>
      </c>
      <c r="J27" s="88" t="s">
        <v>74</v>
      </c>
      <c r="K27" s="92" t="s">
        <v>628</v>
      </c>
    </row>
    <row r="28" spans="1:11" s="61" customFormat="1" ht="15.75" customHeight="1" x14ac:dyDescent="0.2">
      <c r="A28" s="59" t="s">
        <v>21</v>
      </c>
      <c r="B28" s="46" t="s">
        <v>3</v>
      </c>
      <c r="C28" s="46"/>
      <c r="D28" s="46" t="s">
        <v>3</v>
      </c>
      <c r="E28" s="46"/>
      <c r="F28" s="47" t="s">
        <v>631</v>
      </c>
      <c r="G28" s="60" t="s">
        <v>3</v>
      </c>
      <c r="H28" s="60" t="s">
        <v>3</v>
      </c>
      <c r="I28" s="60" t="s">
        <v>3</v>
      </c>
      <c r="J28" s="88" t="s">
        <v>3</v>
      </c>
      <c r="K28" s="92"/>
    </row>
    <row r="29" spans="1:11" s="61" customFormat="1" ht="12" x14ac:dyDescent="0.2">
      <c r="A29" s="62" t="s">
        <v>22</v>
      </c>
      <c r="B29" s="46">
        <v>11550000</v>
      </c>
      <c r="C29" s="46">
        <f t="shared" si="1"/>
        <v>15338645.418326693</v>
      </c>
      <c r="D29" s="46" t="s">
        <v>3</v>
      </c>
      <c r="E29" s="46"/>
      <c r="F29" s="47" t="s">
        <v>631</v>
      </c>
      <c r="G29" s="60" t="s">
        <v>48</v>
      </c>
      <c r="H29" s="60" t="s">
        <v>68</v>
      </c>
      <c r="I29" s="60" t="s">
        <v>71</v>
      </c>
      <c r="J29" s="88" t="s">
        <v>74</v>
      </c>
      <c r="K29" s="92" t="s">
        <v>628</v>
      </c>
    </row>
    <row r="30" spans="1:11" s="61" customFormat="1" ht="48" x14ac:dyDescent="0.2">
      <c r="A30" s="62" t="s">
        <v>83</v>
      </c>
      <c r="B30" s="63"/>
      <c r="C30" s="63" t="s">
        <v>3</v>
      </c>
      <c r="D30" s="63">
        <v>115000</v>
      </c>
      <c r="E30" s="46">
        <f t="shared" si="0"/>
        <v>152722.44355909695</v>
      </c>
      <c r="F30" s="47" t="s">
        <v>631</v>
      </c>
      <c r="G30" s="47" t="s">
        <v>48</v>
      </c>
      <c r="H30" s="47" t="s">
        <v>68</v>
      </c>
      <c r="I30" s="64" t="s">
        <v>72</v>
      </c>
      <c r="J30" s="64" t="s">
        <v>80</v>
      </c>
      <c r="K30" s="93" t="s">
        <v>109</v>
      </c>
    </row>
    <row r="31" spans="1:11" s="61" customFormat="1" ht="12" x14ac:dyDescent="0.2">
      <c r="A31" s="65" t="s">
        <v>82</v>
      </c>
      <c r="B31" s="46">
        <v>4550000</v>
      </c>
      <c r="C31" s="46">
        <f t="shared" si="1"/>
        <v>6042496.6799468789</v>
      </c>
      <c r="D31" s="46" t="s">
        <v>3</v>
      </c>
      <c r="E31" s="46"/>
      <c r="F31" s="47" t="s">
        <v>631</v>
      </c>
      <c r="G31" s="60" t="s">
        <v>48</v>
      </c>
      <c r="H31" s="60" t="s">
        <v>68</v>
      </c>
      <c r="I31" s="60" t="s">
        <v>71</v>
      </c>
      <c r="J31" s="88" t="s">
        <v>74</v>
      </c>
      <c r="K31" s="92" t="s">
        <v>628</v>
      </c>
    </row>
    <row r="32" spans="1:11" s="61" customFormat="1" ht="12" x14ac:dyDescent="0.2">
      <c r="A32" s="65" t="s">
        <v>81</v>
      </c>
      <c r="B32" s="46"/>
      <c r="C32" s="46"/>
      <c r="D32" s="46"/>
      <c r="E32" s="46"/>
      <c r="F32" s="47" t="s">
        <v>631</v>
      </c>
      <c r="G32" s="60"/>
      <c r="H32" s="60"/>
      <c r="I32" s="60"/>
      <c r="J32" s="88"/>
      <c r="K32" s="92"/>
    </row>
    <row r="33" spans="1:11" s="61" customFormat="1" ht="12" x14ac:dyDescent="0.2">
      <c r="A33" s="62" t="s">
        <v>64</v>
      </c>
      <c r="B33" s="66">
        <v>4250752</v>
      </c>
      <c r="C33" s="46">
        <f t="shared" si="1"/>
        <v>5645088.977423639</v>
      </c>
      <c r="D33" s="46"/>
      <c r="E33" s="46"/>
      <c r="F33" s="47" t="s">
        <v>631</v>
      </c>
      <c r="G33" s="60" t="s">
        <v>48</v>
      </c>
      <c r="H33" s="60" t="s">
        <v>68</v>
      </c>
      <c r="I33" s="60" t="s">
        <v>71</v>
      </c>
      <c r="J33" s="88" t="s">
        <v>75</v>
      </c>
      <c r="K33" s="92" t="s">
        <v>628</v>
      </c>
    </row>
    <row r="34" spans="1:11" s="61" customFormat="1" ht="12" x14ac:dyDescent="0.2">
      <c r="A34" s="62" t="s">
        <v>65</v>
      </c>
      <c r="B34" s="46">
        <v>8000000</v>
      </c>
      <c r="C34" s="46">
        <f t="shared" si="1"/>
        <v>10624169.986719787</v>
      </c>
      <c r="D34" s="46"/>
      <c r="E34" s="46"/>
      <c r="F34" s="47" t="s">
        <v>631</v>
      </c>
      <c r="G34" s="60" t="s">
        <v>48</v>
      </c>
      <c r="H34" s="60" t="s">
        <v>68</v>
      </c>
      <c r="I34" s="60" t="s">
        <v>71</v>
      </c>
      <c r="J34" s="88" t="s">
        <v>75</v>
      </c>
      <c r="K34" s="92" t="s">
        <v>628</v>
      </c>
    </row>
    <row r="35" spans="1:11" s="61" customFormat="1" ht="12" x14ac:dyDescent="0.2">
      <c r="A35" s="62" t="s">
        <v>66</v>
      </c>
      <c r="B35" s="46">
        <v>5000000</v>
      </c>
      <c r="C35" s="46">
        <f t="shared" si="1"/>
        <v>6640106.241699867</v>
      </c>
      <c r="D35" s="46"/>
      <c r="E35" s="46"/>
      <c r="F35" s="47" t="s">
        <v>631</v>
      </c>
      <c r="G35" s="60" t="s">
        <v>48</v>
      </c>
      <c r="H35" s="60" t="s">
        <v>68</v>
      </c>
      <c r="I35" s="60" t="s">
        <v>71</v>
      </c>
      <c r="J35" s="88" t="s">
        <v>76</v>
      </c>
      <c r="K35" s="92" t="s">
        <v>628</v>
      </c>
    </row>
    <row r="36" spans="1:11" s="40" customFormat="1" ht="30.75" customHeight="1" x14ac:dyDescent="0.25">
      <c r="A36" s="65" t="s">
        <v>92</v>
      </c>
      <c r="B36" s="63"/>
      <c r="C36" s="63"/>
      <c r="D36" s="63">
        <v>420000</v>
      </c>
      <c r="E36" s="46">
        <f t="shared" si="0"/>
        <v>557768.9243027888</v>
      </c>
      <c r="F36" s="47" t="s">
        <v>631</v>
      </c>
      <c r="G36" s="47" t="s">
        <v>48</v>
      </c>
      <c r="H36" s="47" t="s">
        <v>68</v>
      </c>
      <c r="I36" s="47" t="s">
        <v>71</v>
      </c>
      <c r="J36" s="64" t="s">
        <v>85</v>
      </c>
      <c r="K36" s="94" t="s">
        <v>109</v>
      </c>
    </row>
    <row r="37" spans="1:11" s="40" customFormat="1" ht="38.25" customHeight="1" x14ac:dyDescent="0.25">
      <c r="A37" s="65" t="s">
        <v>93</v>
      </c>
      <c r="B37" s="63"/>
      <c r="C37" s="63"/>
      <c r="D37" s="63">
        <v>408274.8</v>
      </c>
      <c r="E37" s="46">
        <f t="shared" si="0"/>
        <v>542197.60956175299</v>
      </c>
      <c r="F37" s="47" t="s">
        <v>631</v>
      </c>
      <c r="G37" s="47" t="s">
        <v>48</v>
      </c>
      <c r="H37" s="47" t="s">
        <v>68</v>
      </c>
      <c r="I37" s="47" t="s">
        <v>71</v>
      </c>
      <c r="J37" s="64" t="s">
        <v>86</v>
      </c>
      <c r="K37" s="94" t="s">
        <v>109</v>
      </c>
    </row>
    <row r="38" spans="1:11" s="40" customFormat="1" ht="38.25" customHeight="1" x14ac:dyDescent="0.25">
      <c r="A38" s="65" t="s">
        <v>94</v>
      </c>
      <c r="B38" s="63"/>
      <c r="C38" s="63"/>
      <c r="D38" s="63">
        <v>155762</v>
      </c>
      <c r="E38" s="46">
        <f t="shared" si="0"/>
        <v>206855.24568393093</v>
      </c>
      <c r="F38" s="47" t="s">
        <v>631</v>
      </c>
      <c r="G38" s="47" t="s">
        <v>48</v>
      </c>
      <c r="H38" s="47" t="s">
        <v>68</v>
      </c>
      <c r="I38" s="47" t="s">
        <v>72</v>
      </c>
      <c r="J38" s="64" t="s">
        <v>32</v>
      </c>
      <c r="K38" s="94" t="s">
        <v>109</v>
      </c>
    </row>
    <row r="39" spans="1:11" s="40" customFormat="1" ht="38.25" customHeight="1" x14ac:dyDescent="0.25">
      <c r="A39" s="65" t="s">
        <v>95</v>
      </c>
      <c r="B39" s="63"/>
      <c r="C39" s="63"/>
      <c r="D39" s="63">
        <v>1062824</v>
      </c>
      <c r="E39" s="46">
        <f t="shared" si="0"/>
        <v>1411452.855245684</v>
      </c>
      <c r="F39" s="47" t="s">
        <v>631</v>
      </c>
      <c r="G39" s="47" t="s">
        <v>48</v>
      </c>
      <c r="H39" s="47" t="s">
        <v>68</v>
      </c>
      <c r="I39" s="47" t="s">
        <v>72</v>
      </c>
      <c r="J39" s="64" t="s">
        <v>85</v>
      </c>
      <c r="K39" s="94" t="s">
        <v>109</v>
      </c>
    </row>
    <row r="40" spans="1:11" s="40" customFormat="1" ht="48.75" customHeight="1" x14ac:dyDescent="0.25">
      <c r="A40" s="65" t="s">
        <v>96</v>
      </c>
      <c r="B40" s="63"/>
      <c r="C40" s="63"/>
      <c r="D40" s="63">
        <v>530607.53</v>
      </c>
      <c r="E40" s="46">
        <f t="shared" si="0"/>
        <v>704658.07436918991</v>
      </c>
      <c r="F40" s="47" t="s">
        <v>631</v>
      </c>
      <c r="G40" s="47" t="s">
        <v>48</v>
      </c>
      <c r="H40" s="47" t="s">
        <v>68</v>
      </c>
      <c r="I40" s="47" t="s">
        <v>72</v>
      </c>
      <c r="J40" s="64" t="s">
        <v>87</v>
      </c>
      <c r="K40" s="94" t="s">
        <v>109</v>
      </c>
    </row>
    <row r="41" spans="1:11" s="40" customFormat="1" ht="32.25" customHeight="1" x14ac:dyDescent="0.25">
      <c r="A41" s="65" t="s">
        <v>97</v>
      </c>
      <c r="B41" s="63"/>
      <c r="C41" s="63"/>
      <c r="D41" s="63">
        <v>450000</v>
      </c>
      <c r="E41" s="46">
        <f t="shared" si="0"/>
        <v>597609.56175298803</v>
      </c>
      <c r="F41" s="47" t="s">
        <v>631</v>
      </c>
      <c r="G41" s="47" t="s">
        <v>48</v>
      </c>
      <c r="H41" s="47" t="s">
        <v>68</v>
      </c>
      <c r="I41" s="47" t="s">
        <v>71</v>
      </c>
      <c r="J41" s="64" t="s">
        <v>88</v>
      </c>
      <c r="K41" s="94" t="s">
        <v>109</v>
      </c>
    </row>
    <row r="42" spans="1:11" s="40" customFormat="1" ht="32.25" customHeight="1" x14ac:dyDescent="0.25">
      <c r="A42" s="65" t="s">
        <v>98</v>
      </c>
      <c r="B42" s="63"/>
      <c r="C42" s="63"/>
      <c r="D42" s="63">
        <v>520000</v>
      </c>
      <c r="E42" s="46">
        <f t="shared" si="0"/>
        <v>690571.04913678614</v>
      </c>
      <c r="F42" s="47" t="s">
        <v>631</v>
      </c>
      <c r="G42" s="47" t="s">
        <v>48</v>
      </c>
      <c r="H42" s="47" t="s">
        <v>68</v>
      </c>
      <c r="I42" s="47" t="s">
        <v>71</v>
      </c>
      <c r="J42" s="64" t="s">
        <v>88</v>
      </c>
      <c r="K42" s="94" t="s">
        <v>109</v>
      </c>
    </row>
    <row r="43" spans="1:11" s="40" customFormat="1" ht="28.5" customHeight="1" x14ac:dyDescent="0.25">
      <c r="A43" s="65" t="s">
        <v>99</v>
      </c>
      <c r="B43" s="63"/>
      <c r="C43" s="63"/>
      <c r="D43" s="63">
        <v>160000</v>
      </c>
      <c r="E43" s="46">
        <f t="shared" si="0"/>
        <v>212483.39973439576</v>
      </c>
      <c r="F43" s="47" t="s">
        <v>631</v>
      </c>
      <c r="G43" s="47" t="s">
        <v>48</v>
      </c>
      <c r="H43" s="47" t="s">
        <v>68</v>
      </c>
      <c r="I43" s="47" t="s">
        <v>71</v>
      </c>
      <c r="J43" s="64" t="s">
        <v>89</v>
      </c>
      <c r="K43" s="94" t="s">
        <v>109</v>
      </c>
    </row>
    <row r="44" spans="1:11" s="40" customFormat="1" ht="48" customHeight="1" x14ac:dyDescent="0.25">
      <c r="A44" s="65" t="s">
        <v>100</v>
      </c>
      <c r="B44" s="63"/>
      <c r="C44" s="63"/>
      <c r="D44" s="63">
        <v>35485</v>
      </c>
      <c r="E44" s="46">
        <f t="shared" si="0"/>
        <v>47124.833997343958</v>
      </c>
      <c r="F44" s="47" t="s">
        <v>631</v>
      </c>
      <c r="G44" s="47" t="s">
        <v>48</v>
      </c>
      <c r="H44" s="47" t="s">
        <v>68</v>
      </c>
      <c r="I44" s="47" t="s">
        <v>71</v>
      </c>
      <c r="J44" s="64" t="s">
        <v>89</v>
      </c>
      <c r="K44" s="94" t="s">
        <v>109</v>
      </c>
    </row>
    <row r="45" spans="1:11" s="40" customFormat="1" ht="27.75" customHeight="1" x14ac:dyDescent="0.25">
      <c r="A45" s="65" t="s">
        <v>101</v>
      </c>
      <c r="B45" s="63"/>
      <c r="C45" s="63"/>
      <c r="D45" s="63">
        <v>294690</v>
      </c>
      <c r="E45" s="46">
        <f t="shared" si="0"/>
        <v>391354.58167330676</v>
      </c>
      <c r="F45" s="47" t="s">
        <v>631</v>
      </c>
      <c r="G45" s="47" t="s">
        <v>48</v>
      </c>
      <c r="H45" s="47" t="s">
        <v>68</v>
      </c>
      <c r="I45" s="47" t="s">
        <v>71</v>
      </c>
      <c r="J45" s="64" t="s">
        <v>90</v>
      </c>
      <c r="K45" s="94" t="s">
        <v>109</v>
      </c>
    </row>
    <row r="46" spans="1:11" s="40" customFormat="1" ht="33" customHeight="1" x14ac:dyDescent="0.25">
      <c r="A46" s="65" t="s">
        <v>102</v>
      </c>
      <c r="B46" s="63"/>
      <c r="C46" s="63"/>
      <c r="D46" s="63">
        <v>115839</v>
      </c>
      <c r="E46" s="46">
        <f t="shared" si="0"/>
        <v>153836.65338645419</v>
      </c>
      <c r="F46" s="47" t="s">
        <v>631</v>
      </c>
      <c r="G46" s="47" t="s">
        <v>48</v>
      </c>
      <c r="H46" s="47" t="s">
        <v>68</v>
      </c>
      <c r="I46" s="47" t="s">
        <v>71</v>
      </c>
      <c r="J46" s="64" t="s">
        <v>90</v>
      </c>
      <c r="K46" s="94" t="s">
        <v>109</v>
      </c>
    </row>
    <row r="47" spans="1:11" s="68" customFormat="1" ht="12" x14ac:dyDescent="0.25">
      <c r="A47" s="67" t="s">
        <v>104</v>
      </c>
      <c r="C47" s="69"/>
      <c r="D47" s="63">
        <v>75000</v>
      </c>
      <c r="E47" s="46">
        <f t="shared" si="0"/>
        <v>99601.593625498004</v>
      </c>
      <c r="F47" s="47" t="s">
        <v>631</v>
      </c>
      <c r="G47" s="69" t="s">
        <v>48</v>
      </c>
      <c r="H47" s="47" t="s">
        <v>68</v>
      </c>
      <c r="I47" s="69" t="s">
        <v>187</v>
      </c>
      <c r="J47" s="90" t="s">
        <v>91</v>
      </c>
      <c r="K47" s="94" t="s">
        <v>109</v>
      </c>
    </row>
    <row r="48" spans="1:11" s="40" customFormat="1" ht="27" customHeight="1" x14ac:dyDescent="0.25">
      <c r="A48" s="65" t="s">
        <v>103</v>
      </c>
      <c r="B48" s="63"/>
      <c r="C48" s="63"/>
      <c r="D48" s="63">
        <v>32000</v>
      </c>
      <c r="E48" s="46">
        <f t="shared" si="0"/>
        <v>42496.679946879151</v>
      </c>
      <c r="F48" s="47" t="s">
        <v>631</v>
      </c>
      <c r="G48" s="47" t="s">
        <v>48</v>
      </c>
      <c r="H48" s="47" t="s">
        <v>68</v>
      </c>
      <c r="I48" s="47" t="s">
        <v>71</v>
      </c>
      <c r="J48" s="64" t="s">
        <v>85</v>
      </c>
      <c r="K48" s="94" t="s">
        <v>109</v>
      </c>
    </row>
    <row r="49" spans="1:11" s="61" customFormat="1" ht="32.25" customHeight="1" x14ac:dyDescent="0.2">
      <c r="A49" s="62" t="s">
        <v>67</v>
      </c>
      <c r="B49" s="70">
        <v>7400000</v>
      </c>
      <c r="C49" s="46">
        <f>B49/0.753</f>
        <v>9827357.2377158031</v>
      </c>
      <c r="D49" s="46"/>
      <c r="E49" s="46"/>
      <c r="F49" s="47" t="s">
        <v>631</v>
      </c>
      <c r="G49" s="60" t="s">
        <v>48</v>
      </c>
      <c r="H49" s="60" t="s">
        <v>68</v>
      </c>
      <c r="I49" s="60" t="s">
        <v>78</v>
      </c>
      <c r="J49" s="88" t="s">
        <v>77</v>
      </c>
      <c r="K49" s="92" t="s">
        <v>628</v>
      </c>
    </row>
    <row r="50" spans="1:11" x14ac:dyDescent="0.25">
      <c r="A50" s="71" t="s">
        <v>47</v>
      </c>
      <c r="B50" s="46">
        <f>SUM(B8:B49)</f>
        <v>364725612.82999998</v>
      </c>
      <c r="C50" s="46">
        <f t="shared" ref="C50" si="2">SUM(C8:C49)</f>
        <v>484363363.65205836</v>
      </c>
      <c r="D50" s="46">
        <f>SUM(D8:D10)+SUM(D12:D49)</f>
        <v>34943390.329999998</v>
      </c>
      <c r="E50" s="46">
        <f>SUM(E8:E10)+SUM(E12:E49)</f>
        <v>46405564.847277559</v>
      </c>
      <c r="F50" s="72" t="s">
        <v>3</v>
      </c>
      <c r="G50" s="72" t="s">
        <v>3</v>
      </c>
      <c r="H50" s="72" t="s">
        <v>3</v>
      </c>
      <c r="I50" s="72" t="s">
        <v>3</v>
      </c>
      <c r="J50" s="91" t="s">
        <v>3</v>
      </c>
      <c r="K50" s="92"/>
    </row>
    <row r="51" spans="1:11" x14ac:dyDescent="0.25">
      <c r="A51" s="2"/>
      <c r="B51" s="14"/>
      <c r="C51" s="14"/>
      <c r="D51" s="14"/>
      <c r="E51" s="14"/>
      <c r="F51" s="14"/>
      <c r="G51" s="14"/>
      <c r="H51" s="14"/>
      <c r="I51" s="14"/>
      <c r="J51" s="14"/>
    </row>
    <row r="52" spans="1:11" x14ac:dyDescent="0.25">
      <c r="A52" s="146" t="s">
        <v>23</v>
      </c>
      <c r="B52" s="146"/>
      <c r="C52" s="146"/>
      <c r="D52" s="146"/>
      <c r="E52" s="146"/>
      <c r="F52" s="146"/>
      <c r="G52" s="146"/>
      <c r="H52" s="146"/>
      <c r="I52" s="146"/>
      <c r="J52" s="146"/>
    </row>
    <row r="53" spans="1:11" x14ac:dyDescent="0.25">
      <c r="A53" s="143" t="s">
        <v>45</v>
      </c>
      <c r="B53" s="142"/>
      <c r="C53" s="142"/>
      <c r="D53" s="142"/>
      <c r="E53" s="142"/>
      <c r="F53" s="142"/>
      <c r="G53" s="142"/>
      <c r="H53" s="142"/>
      <c r="I53" s="142"/>
      <c r="J53" s="142"/>
    </row>
    <row r="54" spans="1:11" x14ac:dyDescent="0.25">
      <c r="A54" s="3" t="s">
        <v>56</v>
      </c>
      <c r="B54" s="15"/>
      <c r="C54" s="15"/>
      <c r="D54" s="15"/>
      <c r="E54" s="15"/>
      <c r="F54" s="15"/>
      <c r="G54" s="15"/>
      <c r="H54" s="15"/>
      <c r="I54" s="15"/>
      <c r="J54" s="15"/>
    </row>
    <row r="55" spans="1:11" x14ac:dyDescent="0.25">
      <c r="A55" s="8" t="s">
        <v>40</v>
      </c>
    </row>
    <row r="56" spans="1:11" x14ac:dyDescent="0.25">
      <c r="A56" s="141" t="s">
        <v>57</v>
      </c>
      <c r="B56" s="142"/>
      <c r="C56" s="142"/>
      <c r="D56" s="142"/>
      <c r="E56" s="142"/>
      <c r="F56" s="142"/>
      <c r="G56" s="142"/>
      <c r="H56" s="142"/>
      <c r="I56" s="142"/>
      <c r="J56" s="142"/>
    </row>
  </sheetData>
  <mergeCells count="14">
    <mergeCell ref="K4:K6"/>
    <mergeCell ref="A56:J56"/>
    <mergeCell ref="A53:J53"/>
    <mergeCell ref="I4:I6"/>
    <mergeCell ref="J4:J6"/>
    <mergeCell ref="B5:C5"/>
    <mergeCell ref="D5:E5"/>
    <mergeCell ref="A52:J52"/>
    <mergeCell ref="A4:A6"/>
    <mergeCell ref="B4:E4"/>
    <mergeCell ref="F4:F6"/>
    <mergeCell ref="G4:G6"/>
    <mergeCell ref="H4:H6"/>
    <mergeCell ref="A11:A12"/>
  </mergeCells>
  <hyperlinks>
    <hyperlink ref="K30" r:id="rId1" display="https://docs.google.com/file/d/0B-IUzKYaN-QSckdVa1JrUnozTEk/edit"/>
  </hyperlinks>
  <pageMargins left="0.70866141732283472" right="0.70866141732283472" top="0.74803149606299213" bottom="0.74803149606299213" header="0.31496062992125984" footer="0.31496062992125984"/>
  <pageSetup paperSize="9" scale="72"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workbookViewId="0">
      <selection activeCell="B1" sqref="B1:K1"/>
    </sheetView>
  </sheetViews>
  <sheetFormatPr defaultColWidth="9.140625" defaultRowHeight="15" x14ac:dyDescent="0.25"/>
  <cols>
    <col min="1" max="1" width="39" customWidth="1"/>
    <col min="2" max="2" width="14.7109375" customWidth="1"/>
    <col min="3" max="3" width="15.7109375" customWidth="1"/>
    <col min="4" max="4" width="9.140625" customWidth="1"/>
    <col min="7" max="7" width="13.5703125" bestFit="1" customWidth="1"/>
    <col min="8" max="10" width="12.5703125" bestFit="1" customWidth="1"/>
    <col min="11" max="11" width="12.85546875" customWidth="1"/>
  </cols>
  <sheetData>
    <row r="1" spans="1:11" x14ac:dyDescent="0.25">
      <c r="A1" s="177" t="s">
        <v>24</v>
      </c>
      <c r="B1" s="177">
        <v>2013</v>
      </c>
      <c r="C1" s="177"/>
      <c r="D1" s="177"/>
      <c r="E1" s="177"/>
      <c r="F1" s="177"/>
      <c r="G1" s="177"/>
      <c r="H1" s="177"/>
      <c r="I1" s="177"/>
      <c r="J1" s="177"/>
      <c r="K1" s="177"/>
    </row>
    <row r="2" spans="1:11" x14ac:dyDescent="0.25">
      <c r="A2" s="177"/>
      <c r="B2" s="177" t="s">
        <v>1</v>
      </c>
      <c r="C2" s="177"/>
      <c r="D2" s="177"/>
      <c r="E2" s="177"/>
      <c r="F2" s="177"/>
      <c r="G2" s="177" t="s">
        <v>107</v>
      </c>
      <c r="H2" s="177"/>
      <c r="I2" s="177"/>
      <c r="J2" s="177"/>
      <c r="K2" s="177"/>
    </row>
    <row r="3" spans="1:11" x14ac:dyDescent="0.25">
      <c r="A3" s="177"/>
      <c r="B3" s="177" t="s">
        <v>28</v>
      </c>
      <c r="C3" s="177" t="s">
        <v>623</v>
      </c>
      <c r="D3" s="177"/>
      <c r="E3" s="177"/>
      <c r="F3" s="177"/>
      <c r="G3" s="177" t="s">
        <v>31</v>
      </c>
      <c r="H3" s="177" t="s">
        <v>623</v>
      </c>
      <c r="I3" s="177"/>
      <c r="J3" s="177"/>
      <c r="K3" s="177"/>
    </row>
    <row r="4" spans="1:11" ht="24.75" x14ac:dyDescent="0.25">
      <c r="A4" s="177"/>
      <c r="B4" s="177"/>
      <c r="C4" s="20" t="s">
        <v>35</v>
      </c>
      <c r="D4" s="20" t="s">
        <v>36</v>
      </c>
      <c r="E4" s="20" t="s">
        <v>30</v>
      </c>
      <c r="F4" s="20" t="s">
        <v>37</v>
      </c>
      <c r="G4" s="177"/>
      <c r="H4" s="20" t="s">
        <v>5</v>
      </c>
      <c r="I4" s="20" t="s">
        <v>4</v>
      </c>
      <c r="J4" s="20" t="s">
        <v>32</v>
      </c>
      <c r="K4" s="20" t="s">
        <v>33</v>
      </c>
    </row>
    <row r="5" spans="1:11" ht="31.5" customHeight="1" x14ac:dyDescent="0.25">
      <c r="A5" s="4" t="s">
        <v>25</v>
      </c>
      <c r="B5" s="30" t="s">
        <v>3</v>
      </c>
      <c r="C5" s="30" t="s">
        <v>3</v>
      </c>
      <c r="D5" s="30"/>
      <c r="E5" s="30"/>
      <c r="F5" s="30"/>
      <c r="G5" s="29"/>
      <c r="H5" s="29"/>
      <c r="I5" s="29"/>
      <c r="J5" s="29"/>
      <c r="K5" s="29" t="s">
        <v>3</v>
      </c>
    </row>
    <row r="6" spans="1:11" ht="21" customHeight="1" x14ac:dyDescent="0.25">
      <c r="A6" s="5" t="s">
        <v>34</v>
      </c>
      <c r="B6" s="17">
        <v>17000000</v>
      </c>
      <c r="C6" s="17"/>
      <c r="D6" s="137">
        <v>12250000</v>
      </c>
      <c r="E6" s="17">
        <v>67908</v>
      </c>
      <c r="F6" s="17">
        <v>12000000</v>
      </c>
      <c r="G6" s="13"/>
      <c r="H6" s="13"/>
      <c r="I6" s="13">
        <f>D6/0.753</f>
        <v>16268260.292164674</v>
      </c>
      <c r="J6" s="13">
        <v>90183.266932270912</v>
      </c>
      <c r="K6" s="13">
        <v>15936254.980079681</v>
      </c>
    </row>
    <row r="7" spans="1:11" ht="19.5" customHeight="1" x14ac:dyDescent="0.25">
      <c r="A7" s="6" t="s">
        <v>54</v>
      </c>
      <c r="B7" s="17" t="s">
        <v>3</v>
      </c>
      <c r="C7" s="17" t="s">
        <v>3</v>
      </c>
      <c r="D7" s="17">
        <v>6000000</v>
      </c>
      <c r="E7" s="17"/>
      <c r="F7" s="17"/>
      <c r="G7" s="13"/>
      <c r="H7" s="13"/>
      <c r="I7" s="13">
        <v>7968127.4900398403</v>
      </c>
      <c r="J7" s="13"/>
      <c r="K7" s="13" t="s">
        <v>3</v>
      </c>
    </row>
    <row r="8" spans="1:11" ht="39" customHeight="1" x14ac:dyDescent="0.25">
      <c r="A8" s="5" t="s">
        <v>26</v>
      </c>
      <c r="B8" s="17">
        <v>193023356.16</v>
      </c>
      <c r="C8" s="17" t="s">
        <v>3</v>
      </c>
      <c r="D8" s="17"/>
      <c r="E8" s="17"/>
      <c r="F8" s="17"/>
      <c r="G8" s="13">
        <v>256339118.40637448</v>
      </c>
      <c r="H8" s="13"/>
      <c r="I8" s="13"/>
      <c r="J8" s="13"/>
      <c r="K8" s="13" t="s">
        <v>3</v>
      </c>
    </row>
    <row r="9" spans="1:11" ht="31.5" customHeight="1" x14ac:dyDescent="0.25">
      <c r="A9" s="6" t="s">
        <v>27</v>
      </c>
      <c r="B9" s="17">
        <v>124497226</v>
      </c>
      <c r="C9" s="17">
        <v>75000</v>
      </c>
      <c r="D9" s="17">
        <v>1864193.53</v>
      </c>
      <c r="E9" s="17">
        <v>2436288.7999999998</v>
      </c>
      <c r="F9" s="17"/>
      <c r="G9" s="13">
        <v>165334961.48738378</v>
      </c>
      <c r="H9" s="13">
        <v>99601.593625498004</v>
      </c>
      <c r="I9" s="13">
        <v>2475688.6188579015</v>
      </c>
      <c r="J9" s="13">
        <v>3235443.2934926958</v>
      </c>
      <c r="K9" s="13" t="s">
        <v>3</v>
      </c>
    </row>
    <row r="10" spans="1:11" ht="35.25" customHeight="1" x14ac:dyDescent="0.25">
      <c r="A10" s="6" t="s">
        <v>67</v>
      </c>
      <c r="B10" s="17">
        <v>7400000</v>
      </c>
      <c r="C10" s="17"/>
      <c r="D10" s="17"/>
      <c r="E10" s="17"/>
      <c r="F10" s="17"/>
      <c r="G10" s="13">
        <v>9827357.2377158031</v>
      </c>
      <c r="H10" s="13"/>
      <c r="I10" s="13"/>
      <c r="J10" s="13"/>
      <c r="K10" s="13"/>
    </row>
    <row r="11" spans="1:11" ht="29.25" customHeight="1" x14ac:dyDescent="0.25">
      <c r="A11" s="4" t="s">
        <v>2</v>
      </c>
      <c r="B11" s="19" t="s">
        <v>3</v>
      </c>
      <c r="C11" s="31">
        <v>19426044</v>
      </c>
      <c r="D11" s="31">
        <v>18548412</v>
      </c>
      <c r="E11" s="31">
        <v>8379469</v>
      </c>
      <c r="F11" s="31"/>
      <c r="G11" s="24" t="s">
        <v>3</v>
      </c>
      <c r="H11" s="29">
        <f>C11/0.753</f>
        <v>25798199.20318725</v>
      </c>
      <c r="I11" s="29">
        <f t="shared" ref="I11:J11" si="0">D11/0.753</f>
        <v>24632685.258964144</v>
      </c>
      <c r="J11" s="29">
        <f t="shared" si="0"/>
        <v>11128112.881806109</v>
      </c>
      <c r="K11" s="29" t="s">
        <v>3</v>
      </c>
    </row>
    <row r="12" spans="1:11" ht="33" customHeight="1" x14ac:dyDescent="0.25">
      <c r="A12" s="7" t="s">
        <v>621</v>
      </c>
      <c r="B12" s="19" t="s">
        <v>3</v>
      </c>
      <c r="C12" s="31">
        <f>SUM(C9:C11)</f>
        <v>19501044</v>
      </c>
      <c r="D12" s="31">
        <f>SUM(D6:D11)</f>
        <v>38662605.530000001</v>
      </c>
      <c r="E12" s="31">
        <f>SUM(E6:E11)</f>
        <v>10883665.800000001</v>
      </c>
      <c r="F12" s="31">
        <v>12000000</v>
      </c>
      <c r="G12" s="24" t="s">
        <v>3</v>
      </c>
      <c r="H12" s="29">
        <f>SUM(H6:H11)</f>
        <v>25897800.796812747</v>
      </c>
      <c r="I12" s="29">
        <f>SUM(I6:I11)</f>
        <v>51344761.660026565</v>
      </c>
      <c r="J12" s="29">
        <f>SUM(J6:J11)</f>
        <v>14453739.442231076</v>
      </c>
      <c r="K12" s="29">
        <v>15936254.980079681</v>
      </c>
    </row>
    <row r="13" spans="1:11" x14ac:dyDescent="0.25">
      <c r="A13" s="7" t="s">
        <v>622</v>
      </c>
      <c r="B13" s="19" t="s">
        <v>3</v>
      </c>
      <c r="C13" s="163">
        <f>SUM(C12:F12)</f>
        <v>81047315.329999998</v>
      </c>
      <c r="D13" s="164"/>
      <c r="E13" s="164"/>
      <c r="F13" s="165"/>
      <c r="G13" s="24" t="s">
        <v>3</v>
      </c>
      <c r="H13" s="166">
        <f>SUM(H12:K12)</f>
        <v>107632556.87915006</v>
      </c>
      <c r="I13" s="167"/>
      <c r="J13" s="167"/>
      <c r="K13" s="168"/>
    </row>
    <row r="16" spans="1:11" x14ac:dyDescent="0.25">
      <c r="A16" s="9"/>
      <c r="B16" s="169" t="s">
        <v>619</v>
      </c>
      <c r="C16" s="170"/>
      <c r="D16" s="171"/>
      <c r="E16" s="175" t="s">
        <v>620</v>
      </c>
      <c r="F16" s="175"/>
      <c r="G16" s="175"/>
      <c r="H16" s="16"/>
      <c r="I16" s="16"/>
      <c r="J16" s="41"/>
      <c r="K16" s="10"/>
    </row>
    <row r="17" spans="1:11" x14ac:dyDescent="0.25">
      <c r="A17" s="9"/>
      <c r="B17" s="172"/>
      <c r="C17" s="173"/>
      <c r="D17" s="174"/>
      <c r="E17" s="175"/>
      <c r="F17" s="175"/>
      <c r="G17" s="175"/>
      <c r="H17" s="16"/>
      <c r="I17" s="16"/>
      <c r="J17" s="41"/>
      <c r="K17" s="10"/>
    </row>
    <row r="18" spans="1:11" x14ac:dyDescent="0.25">
      <c r="A18" s="9"/>
      <c r="B18" s="22" t="s">
        <v>48</v>
      </c>
      <c r="C18" s="153">
        <f>C13-C19</f>
        <v>78476572.579999998</v>
      </c>
      <c r="D18" s="154"/>
      <c r="E18" s="176" t="s">
        <v>50</v>
      </c>
      <c r="F18" s="176"/>
      <c r="G18" s="38">
        <f>C13-G19</f>
        <v>72418865.319999993</v>
      </c>
      <c r="H18" s="16"/>
      <c r="I18" s="16"/>
      <c r="J18" s="41"/>
      <c r="K18" s="10"/>
    </row>
    <row r="19" spans="1:11" x14ac:dyDescent="0.25">
      <c r="A19" s="2"/>
      <c r="B19" s="21" t="s">
        <v>49</v>
      </c>
      <c r="C19" s="155">
        <v>2570742.75</v>
      </c>
      <c r="D19" s="156"/>
      <c r="E19" s="151" t="s">
        <v>51</v>
      </c>
      <c r="F19" s="151"/>
      <c r="G19" s="35">
        <v>8628450.0099999998</v>
      </c>
      <c r="H19" s="16"/>
      <c r="I19" s="16"/>
      <c r="J19" s="41"/>
      <c r="K19" s="42"/>
    </row>
    <row r="20" spans="1:11" x14ac:dyDescent="0.25">
      <c r="A20" s="2"/>
      <c r="B20" s="21" t="s">
        <v>33</v>
      </c>
      <c r="C20" s="157"/>
      <c r="D20" s="158"/>
      <c r="E20" s="151" t="s">
        <v>52</v>
      </c>
      <c r="F20" s="151"/>
      <c r="G20" s="36"/>
      <c r="H20" s="16"/>
      <c r="I20" s="16"/>
      <c r="J20" s="41"/>
      <c r="K20" s="42"/>
    </row>
    <row r="21" spans="1:11" x14ac:dyDescent="0.25">
      <c r="A21" s="2"/>
      <c r="B21" s="11"/>
      <c r="C21" s="159"/>
      <c r="D21" s="160"/>
      <c r="E21" s="152" t="s">
        <v>53</v>
      </c>
      <c r="F21" s="152"/>
      <c r="G21" s="36"/>
      <c r="H21" s="16"/>
      <c r="I21" s="16"/>
      <c r="J21" s="41"/>
      <c r="K21" s="42"/>
    </row>
    <row r="22" spans="1:11" x14ac:dyDescent="0.25">
      <c r="A22" s="23"/>
      <c r="B22" s="11"/>
      <c r="C22" s="161"/>
      <c r="D22" s="162"/>
      <c r="E22" s="152" t="s">
        <v>33</v>
      </c>
      <c r="F22" s="152"/>
      <c r="G22" s="37"/>
      <c r="H22" s="16"/>
      <c r="I22" s="16"/>
      <c r="J22" s="41"/>
      <c r="K22" s="43"/>
    </row>
    <row r="23" spans="1:11" x14ac:dyDescent="0.25">
      <c r="A23" s="8" t="s">
        <v>38</v>
      </c>
      <c r="B23" s="1"/>
      <c r="C23" s="1"/>
      <c r="D23" s="1"/>
      <c r="E23" s="1"/>
      <c r="F23" s="1"/>
      <c r="G23" s="32"/>
      <c r="H23" s="1"/>
      <c r="I23" s="1"/>
      <c r="J23" s="43"/>
      <c r="K23" s="43"/>
    </row>
    <row r="24" spans="1:11" x14ac:dyDescent="0.25">
      <c r="A24" s="8" t="s">
        <v>39</v>
      </c>
      <c r="B24" s="1"/>
      <c r="C24" s="1"/>
      <c r="D24" s="1"/>
      <c r="E24" s="1"/>
      <c r="F24" s="1"/>
      <c r="G24" s="1"/>
      <c r="H24" s="1"/>
      <c r="I24" s="1"/>
      <c r="J24" s="1"/>
      <c r="K24" s="1"/>
    </row>
    <row r="25" spans="1:11" x14ac:dyDescent="0.25">
      <c r="A25" s="8" t="s">
        <v>40</v>
      </c>
      <c r="B25" s="1"/>
      <c r="C25" s="1"/>
      <c r="D25" s="1"/>
      <c r="E25" s="1"/>
      <c r="F25" s="1"/>
      <c r="G25" s="1"/>
      <c r="H25" s="1"/>
      <c r="I25" s="1"/>
      <c r="J25" s="1"/>
      <c r="K25" s="1"/>
    </row>
    <row r="26" spans="1:11" x14ac:dyDescent="0.25">
      <c r="A26" s="8" t="s">
        <v>41</v>
      </c>
      <c r="B26" s="1"/>
      <c r="C26" s="1"/>
      <c r="D26" s="1"/>
      <c r="E26" s="1"/>
      <c r="F26" s="1"/>
      <c r="G26" s="1"/>
      <c r="H26" s="1"/>
      <c r="I26" s="1"/>
      <c r="J26" s="1"/>
      <c r="K26" s="1"/>
    </row>
    <row r="27" spans="1:11" x14ac:dyDescent="0.25">
      <c r="A27" s="141" t="s">
        <v>55</v>
      </c>
      <c r="B27" s="141"/>
      <c r="C27" s="141"/>
      <c r="D27" s="141"/>
      <c r="E27" s="141"/>
      <c r="F27" s="141"/>
      <c r="G27" s="141"/>
      <c r="H27" s="141"/>
      <c r="I27" s="141"/>
      <c r="J27" s="141"/>
      <c r="K27" s="141"/>
    </row>
  </sheetData>
  <mergeCells count="23">
    <mergeCell ref="A1:A4"/>
    <mergeCell ref="B1:K1"/>
    <mergeCell ref="B2:F2"/>
    <mergeCell ref="G2:K2"/>
    <mergeCell ref="B3:B4"/>
    <mergeCell ref="C3:F3"/>
    <mergeCell ref="G3:G4"/>
    <mergeCell ref="H3:K3"/>
    <mergeCell ref="C13:F13"/>
    <mergeCell ref="H13:K13"/>
    <mergeCell ref="B16:D17"/>
    <mergeCell ref="E16:G17"/>
    <mergeCell ref="E18:F18"/>
    <mergeCell ref="E20:F20"/>
    <mergeCell ref="E21:F21"/>
    <mergeCell ref="E22:F22"/>
    <mergeCell ref="A27:K27"/>
    <mergeCell ref="C18:D18"/>
    <mergeCell ref="C19:D19"/>
    <mergeCell ref="C20:D20"/>
    <mergeCell ref="C21:D21"/>
    <mergeCell ref="C22:D22"/>
    <mergeCell ref="E19:F19"/>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B4680"/>
  <sheetViews>
    <sheetView topLeftCell="G97" zoomScale="70" zoomScaleNormal="70" workbookViewId="0">
      <selection activeCell="C60" sqref="C60"/>
    </sheetView>
  </sheetViews>
  <sheetFormatPr defaultColWidth="9.140625" defaultRowHeight="15" x14ac:dyDescent="0.25"/>
  <cols>
    <col min="1" max="1" width="18.42578125" style="114" customWidth="1"/>
    <col min="2" max="2" width="41.28515625" style="40" customWidth="1"/>
    <col min="3" max="4" width="22" style="40" customWidth="1"/>
    <col min="5" max="7" width="22" style="115" customWidth="1"/>
    <col min="8" max="8" width="15.7109375" style="115" customWidth="1"/>
    <col min="9" max="9" width="9.140625" style="40"/>
    <col min="10" max="10" width="20" style="40" customWidth="1"/>
    <col min="11" max="13" width="9.140625" style="125"/>
    <col min="14" max="16384" width="9.140625" style="40"/>
  </cols>
  <sheetData>
    <row r="1" spans="1:14" s="48" customFormat="1" ht="15" customHeight="1" x14ac:dyDescent="0.25">
      <c r="A1" s="178" t="s">
        <v>573</v>
      </c>
      <c r="B1" s="178"/>
      <c r="C1" s="179" t="s">
        <v>572</v>
      </c>
      <c r="D1" s="179"/>
      <c r="E1" s="180" t="s">
        <v>630</v>
      </c>
      <c r="F1" s="180" t="s">
        <v>42</v>
      </c>
      <c r="G1" s="180" t="s">
        <v>43</v>
      </c>
      <c r="H1" s="181" t="s">
        <v>571</v>
      </c>
      <c r="I1" s="180" t="s">
        <v>570</v>
      </c>
      <c r="J1" s="185" t="s">
        <v>618</v>
      </c>
      <c r="K1" s="123"/>
      <c r="L1" s="123"/>
      <c r="M1" s="123"/>
    </row>
    <row r="2" spans="1:14" s="48" customFormat="1" x14ac:dyDescent="0.25">
      <c r="A2" s="178"/>
      <c r="B2" s="178"/>
      <c r="C2" s="179" t="s">
        <v>617</v>
      </c>
      <c r="D2" s="179"/>
      <c r="E2" s="180"/>
      <c r="F2" s="180"/>
      <c r="G2" s="180"/>
      <c r="H2" s="182"/>
      <c r="I2" s="180"/>
      <c r="J2" s="185"/>
      <c r="K2" s="123"/>
      <c r="L2" s="123"/>
      <c r="M2" s="123"/>
    </row>
    <row r="3" spans="1:14" s="48" customFormat="1" ht="30" x14ac:dyDescent="0.25">
      <c r="A3" s="55" t="s">
        <v>568</v>
      </c>
      <c r="B3" s="49" t="s">
        <v>567</v>
      </c>
      <c r="C3" s="50" t="s">
        <v>566</v>
      </c>
      <c r="D3" s="50" t="s">
        <v>565</v>
      </c>
      <c r="E3" s="180"/>
      <c r="F3" s="180"/>
      <c r="G3" s="180"/>
      <c r="H3" s="183"/>
      <c r="I3" s="180"/>
      <c r="J3" s="116" t="s">
        <v>564</v>
      </c>
      <c r="K3" s="123" t="s">
        <v>627</v>
      </c>
      <c r="L3" s="123"/>
      <c r="M3" s="123"/>
    </row>
    <row r="4" spans="1:14" s="26" customFormat="1" x14ac:dyDescent="0.25">
      <c r="A4" s="51" t="s">
        <v>489</v>
      </c>
      <c r="B4" s="26" t="s">
        <v>616</v>
      </c>
      <c r="C4" s="26">
        <v>8803.75</v>
      </c>
      <c r="D4" s="26">
        <f t="shared" ref="D4:D35" si="0">C4/0.753</f>
        <v>11691.567065073041</v>
      </c>
      <c r="E4" s="33" t="s">
        <v>631</v>
      </c>
      <c r="F4" s="33" t="s">
        <v>48</v>
      </c>
      <c r="G4" s="33" t="s">
        <v>68</v>
      </c>
      <c r="H4" s="33" t="s">
        <v>187</v>
      </c>
      <c r="I4" s="26" t="s">
        <v>487</v>
      </c>
      <c r="J4" s="109" t="s">
        <v>612</v>
      </c>
      <c r="K4" s="26" t="s">
        <v>628</v>
      </c>
      <c r="N4" s="121"/>
    </row>
    <row r="5" spans="1:14" s="26" customFormat="1" x14ac:dyDescent="0.25">
      <c r="A5" s="51" t="s">
        <v>489</v>
      </c>
      <c r="B5" s="26" t="s">
        <v>615</v>
      </c>
      <c r="C5" s="26">
        <v>11065.6</v>
      </c>
      <c r="D5" s="26">
        <f t="shared" si="0"/>
        <v>14695.35192563081</v>
      </c>
      <c r="E5" s="33" t="s">
        <v>631</v>
      </c>
      <c r="F5" s="33" t="s">
        <v>48</v>
      </c>
      <c r="G5" s="33" t="s">
        <v>68</v>
      </c>
      <c r="H5" s="33" t="s">
        <v>187</v>
      </c>
      <c r="I5" s="26" t="s">
        <v>487</v>
      </c>
      <c r="J5" s="109" t="s">
        <v>612</v>
      </c>
      <c r="K5" s="26" t="s">
        <v>628</v>
      </c>
      <c r="N5" s="121"/>
    </row>
    <row r="6" spans="1:14" s="26" customFormat="1" x14ac:dyDescent="0.25">
      <c r="A6" s="51" t="s">
        <v>489</v>
      </c>
      <c r="B6" s="26" t="s">
        <v>614</v>
      </c>
      <c r="C6" s="26">
        <v>15000</v>
      </c>
      <c r="D6" s="26">
        <f t="shared" si="0"/>
        <v>19920.318725099602</v>
      </c>
      <c r="E6" s="33" t="s">
        <v>631</v>
      </c>
      <c r="F6" s="33" t="s">
        <v>48</v>
      </c>
      <c r="G6" s="33" t="s">
        <v>68</v>
      </c>
      <c r="H6" s="33" t="s">
        <v>173</v>
      </c>
      <c r="I6" s="26" t="s">
        <v>487</v>
      </c>
      <c r="J6" s="109" t="s">
        <v>540</v>
      </c>
      <c r="K6" s="26" t="s">
        <v>628</v>
      </c>
      <c r="N6" s="121"/>
    </row>
    <row r="7" spans="1:14" s="26" customFormat="1" x14ac:dyDescent="0.25">
      <c r="A7" s="51" t="s">
        <v>489</v>
      </c>
      <c r="B7" s="26" t="s">
        <v>613</v>
      </c>
      <c r="C7" s="26">
        <v>107904</v>
      </c>
      <c r="D7" s="26">
        <f t="shared" si="0"/>
        <v>143298.8047808765</v>
      </c>
      <c r="E7" s="33" t="s">
        <v>631</v>
      </c>
      <c r="F7" s="33" t="s">
        <v>48</v>
      </c>
      <c r="G7" s="33" t="s">
        <v>68</v>
      </c>
      <c r="H7" s="33" t="s">
        <v>187</v>
      </c>
      <c r="I7" s="26" t="s">
        <v>487</v>
      </c>
      <c r="J7" s="109" t="s">
        <v>612</v>
      </c>
      <c r="K7" s="26" t="s">
        <v>628</v>
      </c>
      <c r="N7" s="121"/>
    </row>
    <row r="8" spans="1:14" s="26" customFormat="1" x14ac:dyDescent="0.25">
      <c r="A8" s="51" t="s">
        <v>489</v>
      </c>
      <c r="B8" s="26" t="s">
        <v>611</v>
      </c>
      <c r="C8" s="26">
        <v>319390</v>
      </c>
      <c r="D8" s="26">
        <f t="shared" si="0"/>
        <v>424156.7065073041</v>
      </c>
      <c r="E8" s="33" t="s">
        <v>631</v>
      </c>
      <c r="F8" s="33" t="s">
        <v>48</v>
      </c>
      <c r="G8" s="33" t="s">
        <v>68</v>
      </c>
      <c r="H8" s="33" t="s">
        <v>187</v>
      </c>
      <c r="I8" s="26" t="s">
        <v>181</v>
      </c>
      <c r="J8" s="109" t="s">
        <v>610</v>
      </c>
      <c r="K8" s="26" t="s">
        <v>628</v>
      </c>
      <c r="N8" s="121"/>
    </row>
    <row r="9" spans="1:14" s="26" customFormat="1" x14ac:dyDescent="0.25">
      <c r="A9" s="107" t="s">
        <v>471</v>
      </c>
      <c r="B9" s="96" t="s">
        <v>632</v>
      </c>
      <c r="C9" s="97">
        <v>72505</v>
      </c>
      <c r="D9" s="26">
        <f t="shared" si="0"/>
        <v>96288.180610889773</v>
      </c>
      <c r="E9" s="33" t="s">
        <v>631</v>
      </c>
      <c r="F9" s="33" t="s">
        <v>49</v>
      </c>
      <c r="G9" s="33" t="s">
        <v>50</v>
      </c>
      <c r="H9" s="98" t="s">
        <v>187</v>
      </c>
      <c r="I9" s="99" t="s">
        <v>648</v>
      </c>
      <c r="J9" s="109" t="s">
        <v>654</v>
      </c>
      <c r="K9" s="26" t="s">
        <v>629</v>
      </c>
      <c r="N9" s="121"/>
    </row>
    <row r="10" spans="1:14" s="26" customFormat="1" x14ac:dyDescent="0.25">
      <c r="A10" s="107" t="s">
        <v>471</v>
      </c>
      <c r="B10" s="100" t="s">
        <v>635</v>
      </c>
      <c r="C10" s="97">
        <v>81432</v>
      </c>
      <c r="D10" s="26">
        <f t="shared" si="0"/>
        <v>108143.42629482072</v>
      </c>
      <c r="E10" s="33" t="s">
        <v>631</v>
      </c>
      <c r="F10" s="33" t="s">
        <v>49</v>
      </c>
      <c r="G10" s="33" t="s">
        <v>50</v>
      </c>
      <c r="H10" s="98" t="s">
        <v>187</v>
      </c>
      <c r="I10" s="99" t="s">
        <v>648</v>
      </c>
      <c r="J10" s="109" t="s">
        <v>654</v>
      </c>
      <c r="K10" s="26" t="s">
        <v>629</v>
      </c>
      <c r="N10" s="121"/>
    </row>
    <row r="11" spans="1:14" s="26" customFormat="1" x14ac:dyDescent="0.25">
      <c r="A11" s="107" t="s">
        <v>471</v>
      </c>
      <c r="B11" s="96" t="s">
        <v>636</v>
      </c>
      <c r="C11" s="97">
        <v>114468</v>
      </c>
      <c r="D11" s="26">
        <f t="shared" si="0"/>
        <v>152015.93625498007</v>
      </c>
      <c r="E11" s="33" t="s">
        <v>631</v>
      </c>
      <c r="F11" s="33" t="s">
        <v>49</v>
      </c>
      <c r="G11" s="33" t="s">
        <v>50</v>
      </c>
      <c r="H11" s="102" t="s">
        <v>4</v>
      </c>
      <c r="I11" s="95" t="s">
        <v>650</v>
      </c>
      <c r="J11" s="109" t="s">
        <v>654</v>
      </c>
      <c r="K11" s="26" t="s">
        <v>629</v>
      </c>
      <c r="N11" s="121"/>
    </row>
    <row r="12" spans="1:14" s="26" customFormat="1" x14ac:dyDescent="0.25">
      <c r="A12" s="51" t="s">
        <v>161</v>
      </c>
      <c r="B12" s="51" t="s">
        <v>609</v>
      </c>
      <c r="C12" s="26">
        <v>312231</v>
      </c>
      <c r="D12" s="26">
        <f t="shared" si="0"/>
        <v>414649.40239043825</v>
      </c>
      <c r="E12" s="33" t="s">
        <v>631</v>
      </c>
      <c r="F12" s="33" t="s">
        <v>48</v>
      </c>
      <c r="G12" s="33" t="s">
        <v>68</v>
      </c>
      <c r="H12" s="33" t="s">
        <v>187</v>
      </c>
      <c r="I12" s="26" t="s">
        <v>89</v>
      </c>
      <c r="J12" s="109" t="s">
        <v>177</v>
      </c>
      <c r="K12" s="26" t="s">
        <v>628</v>
      </c>
      <c r="N12" s="121"/>
    </row>
    <row r="13" spans="1:14" s="26" customFormat="1" x14ac:dyDescent="0.25">
      <c r="A13" s="111" t="s">
        <v>161</v>
      </c>
      <c r="B13" s="105" t="s">
        <v>655</v>
      </c>
      <c r="C13" s="106">
        <v>89971</v>
      </c>
      <c r="D13" s="26">
        <f t="shared" si="0"/>
        <v>119483.39973439575</v>
      </c>
      <c r="E13" s="33" t="s">
        <v>631</v>
      </c>
      <c r="F13" s="33" t="s">
        <v>49</v>
      </c>
      <c r="G13" s="33" t="s">
        <v>50</v>
      </c>
      <c r="H13" s="102" t="s">
        <v>4</v>
      </c>
      <c r="I13" s="99" t="s">
        <v>650</v>
      </c>
      <c r="J13" s="109" t="s">
        <v>660</v>
      </c>
      <c r="K13" s="26" t="s">
        <v>629</v>
      </c>
      <c r="N13" s="121"/>
    </row>
    <row r="14" spans="1:14" s="26" customFormat="1" x14ac:dyDescent="0.25">
      <c r="A14" s="51" t="s">
        <v>158</v>
      </c>
      <c r="B14" s="26" t="s">
        <v>608</v>
      </c>
      <c r="C14" s="26">
        <v>322920</v>
      </c>
      <c r="D14" s="26">
        <f t="shared" si="0"/>
        <v>428844.62151394424</v>
      </c>
      <c r="E14" s="33" t="s">
        <v>631</v>
      </c>
      <c r="F14" s="33" t="s">
        <v>48</v>
      </c>
      <c r="G14" s="33" t="s">
        <v>68</v>
      </c>
      <c r="H14" s="33" t="s">
        <v>72</v>
      </c>
      <c r="I14" s="26" t="s">
        <v>86</v>
      </c>
      <c r="J14" s="109" t="s">
        <v>583</v>
      </c>
      <c r="K14" s="26" t="s">
        <v>628</v>
      </c>
      <c r="N14" s="121"/>
    </row>
    <row r="15" spans="1:14" s="26" customFormat="1" x14ac:dyDescent="0.25">
      <c r="A15" s="51" t="s">
        <v>158</v>
      </c>
      <c r="B15" s="26" t="s">
        <v>607</v>
      </c>
      <c r="C15" s="26">
        <v>406112</v>
      </c>
      <c r="D15" s="26">
        <f t="shared" si="0"/>
        <v>539325.36520584323</v>
      </c>
      <c r="E15" s="33" t="s">
        <v>631</v>
      </c>
      <c r="F15" s="33" t="s">
        <v>48</v>
      </c>
      <c r="G15" s="33" t="s">
        <v>68</v>
      </c>
      <c r="H15" s="33" t="s">
        <v>72</v>
      </c>
      <c r="I15" s="26" t="s">
        <v>106</v>
      </c>
      <c r="J15" s="109" t="s">
        <v>320</v>
      </c>
      <c r="K15" s="26" t="s">
        <v>628</v>
      </c>
      <c r="N15" s="121"/>
    </row>
    <row r="16" spans="1:14" s="26" customFormat="1" x14ac:dyDescent="0.25">
      <c r="A16" s="107" t="s">
        <v>158</v>
      </c>
      <c r="B16" s="96" t="s">
        <v>633</v>
      </c>
      <c r="C16" s="97">
        <v>63650</v>
      </c>
      <c r="D16" s="26">
        <f t="shared" si="0"/>
        <v>84528.552456839316</v>
      </c>
      <c r="E16" s="33" t="s">
        <v>631</v>
      </c>
      <c r="F16" s="33" t="s">
        <v>49</v>
      </c>
      <c r="G16" s="33" t="s">
        <v>50</v>
      </c>
      <c r="H16" s="98" t="s">
        <v>187</v>
      </c>
      <c r="I16" s="99" t="s">
        <v>648</v>
      </c>
      <c r="J16" s="109" t="s">
        <v>654</v>
      </c>
      <c r="K16" s="26" t="s">
        <v>629</v>
      </c>
      <c r="N16" s="121"/>
    </row>
    <row r="17" spans="1:14" s="26" customFormat="1" x14ac:dyDescent="0.25">
      <c r="A17" s="107" t="s">
        <v>158</v>
      </c>
      <c r="B17" s="103" t="s">
        <v>637</v>
      </c>
      <c r="C17" s="97">
        <v>87231</v>
      </c>
      <c r="D17" s="26">
        <f t="shared" si="0"/>
        <v>115844.62151394422</v>
      </c>
      <c r="E17" s="33" t="s">
        <v>631</v>
      </c>
      <c r="F17" s="33" t="s">
        <v>49</v>
      </c>
      <c r="G17" s="33" t="s">
        <v>50</v>
      </c>
      <c r="H17" s="102" t="s">
        <v>4</v>
      </c>
      <c r="I17" s="95" t="s">
        <v>651</v>
      </c>
      <c r="J17" s="109" t="s">
        <v>654</v>
      </c>
      <c r="K17" s="26" t="s">
        <v>629</v>
      </c>
      <c r="N17" s="121"/>
    </row>
    <row r="18" spans="1:14" s="26" customFormat="1" x14ac:dyDescent="0.25">
      <c r="A18" s="111" t="s">
        <v>158</v>
      </c>
      <c r="B18" s="105" t="s">
        <v>656</v>
      </c>
      <c r="C18" s="106">
        <v>78408</v>
      </c>
      <c r="D18" s="26">
        <f t="shared" si="0"/>
        <v>104127.49003984063</v>
      </c>
      <c r="E18" s="33" t="s">
        <v>631</v>
      </c>
      <c r="F18" s="33" t="s">
        <v>49</v>
      </c>
      <c r="G18" s="33" t="s">
        <v>50</v>
      </c>
      <c r="H18" s="53" t="s">
        <v>32</v>
      </c>
      <c r="I18" s="99" t="s">
        <v>659</v>
      </c>
      <c r="J18" s="109" t="s">
        <v>660</v>
      </c>
      <c r="K18" s="26" t="s">
        <v>629</v>
      </c>
      <c r="N18" s="121"/>
    </row>
    <row r="19" spans="1:14" s="26" customFormat="1" x14ac:dyDescent="0.25">
      <c r="A19" s="111" t="s">
        <v>158</v>
      </c>
      <c r="B19" s="105" t="s">
        <v>657</v>
      </c>
      <c r="C19" s="106">
        <v>53296</v>
      </c>
      <c r="D19" s="26">
        <f t="shared" si="0"/>
        <v>70778.220451527217</v>
      </c>
      <c r="E19" s="33" t="s">
        <v>631</v>
      </c>
      <c r="F19" s="33" t="s">
        <v>49</v>
      </c>
      <c r="G19" s="33" t="s">
        <v>50</v>
      </c>
      <c r="H19" s="102" t="s">
        <v>4</v>
      </c>
      <c r="I19" s="99" t="s">
        <v>650</v>
      </c>
      <c r="J19" s="109" t="s">
        <v>660</v>
      </c>
      <c r="K19" s="26" t="s">
        <v>629</v>
      </c>
      <c r="N19" s="121"/>
    </row>
    <row r="20" spans="1:14" s="26" customFormat="1" x14ac:dyDescent="0.25">
      <c r="A20" s="51" t="s">
        <v>440</v>
      </c>
      <c r="B20" s="26" t="s">
        <v>606</v>
      </c>
      <c r="C20" s="26">
        <v>37912</v>
      </c>
      <c r="D20" s="26">
        <f t="shared" si="0"/>
        <v>50347.941567065071</v>
      </c>
      <c r="E20" s="33" t="s">
        <v>631</v>
      </c>
      <c r="F20" s="33" t="s">
        <v>48</v>
      </c>
      <c r="G20" s="33" t="s">
        <v>68</v>
      </c>
      <c r="H20" s="33" t="s">
        <v>72</v>
      </c>
      <c r="I20" s="26" t="s">
        <v>86</v>
      </c>
      <c r="J20" s="109" t="s">
        <v>583</v>
      </c>
      <c r="K20" s="26" t="s">
        <v>628</v>
      </c>
      <c r="N20" s="121"/>
    </row>
    <row r="21" spans="1:14" s="26" customFormat="1" x14ac:dyDescent="0.25">
      <c r="A21" s="51" t="s">
        <v>440</v>
      </c>
      <c r="B21" s="26" t="s">
        <v>605</v>
      </c>
      <c r="C21" s="26">
        <v>255953</v>
      </c>
      <c r="D21" s="26">
        <f t="shared" si="0"/>
        <v>339911.0225763612</v>
      </c>
      <c r="E21" s="33" t="s">
        <v>631</v>
      </c>
      <c r="F21" s="33" t="s">
        <v>48</v>
      </c>
      <c r="G21" s="33" t="s">
        <v>68</v>
      </c>
      <c r="H21" s="33" t="s">
        <v>72</v>
      </c>
      <c r="I21" s="26" t="s">
        <v>106</v>
      </c>
      <c r="J21" s="109" t="s">
        <v>320</v>
      </c>
      <c r="K21" s="26" t="s">
        <v>628</v>
      </c>
      <c r="N21" s="121"/>
    </row>
    <row r="22" spans="1:14" s="26" customFormat="1" x14ac:dyDescent="0.25">
      <c r="A22" s="107" t="s">
        <v>440</v>
      </c>
      <c r="B22" s="103" t="s">
        <v>645</v>
      </c>
      <c r="C22" s="97">
        <v>63729</v>
      </c>
      <c r="D22" s="26">
        <f t="shared" si="0"/>
        <v>84633.466135458162</v>
      </c>
      <c r="E22" s="33" t="s">
        <v>631</v>
      </c>
      <c r="F22" s="33" t="s">
        <v>49</v>
      </c>
      <c r="G22" s="33" t="s">
        <v>50</v>
      </c>
      <c r="H22" s="102" t="s">
        <v>4</v>
      </c>
      <c r="I22" s="99" t="s">
        <v>652</v>
      </c>
      <c r="J22" s="109" t="s">
        <v>654</v>
      </c>
      <c r="K22" s="26" t="s">
        <v>629</v>
      </c>
      <c r="N22" s="121"/>
    </row>
    <row r="23" spans="1:14" s="26" customFormat="1" x14ac:dyDescent="0.25">
      <c r="A23" s="51" t="s">
        <v>151</v>
      </c>
      <c r="B23" s="26" t="s">
        <v>604</v>
      </c>
      <c r="C23" s="26">
        <v>246624.5</v>
      </c>
      <c r="D23" s="26">
        <f t="shared" si="0"/>
        <v>327522.57636122179</v>
      </c>
      <c r="E23" s="33" t="s">
        <v>631</v>
      </c>
      <c r="F23" s="33" t="s">
        <v>48</v>
      </c>
      <c r="G23" s="33" t="s">
        <v>68</v>
      </c>
      <c r="H23" s="33" t="s">
        <v>72</v>
      </c>
      <c r="I23" s="26" t="s">
        <v>226</v>
      </c>
      <c r="J23" s="109" t="s">
        <v>583</v>
      </c>
      <c r="K23" s="26" t="s">
        <v>628</v>
      </c>
      <c r="N23" s="121"/>
    </row>
    <row r="24" spans="1:14" s="26" customFormat="1" x14ac:dyDescent="0.25">
      <c r="A24" s="51" t="s">
        <v>151</v>
      </c>
      <c r="B24" s="26" t="s">
        <v>603</v>
      </c>
      <c r="C24" s="26">
        <v>295986</v>
      </c>
      <c r="D24" s="26">
        <f t="shared" si="0"/>
        <v>393075.69721115538</v>
      </c>
      <c r="E24" s="33" t="s">
        <v>631</v>
      </c>
      <c r="F24" s="33" t="s">
        <v>48</v>
      </c>
      <c r="G24" s="33" t="s">
        <v>68</v>
      </c>
      <c r="H24" s="33" t="s">
        <v>72</v>
      </c>
      <c r="I24" s="26" t="s">
        <v>106</v>
      </c>
      <c r="J24" s="109" t="s">
        <v>320</v>
      </c>
      <c r="K24" s="26" t="s">
        <v>628</v>
      </c>
      <c r="N24" s="121"/>
    </row>
    <row r="25" spans="1:14" s="26" customFormat="1" x14ac:dyDescent="0.25">
      <c r="A25" s="51" t="s">
        <v>151</v>
      </c>
      <c r="B25" s="26" t="s">
        <v>602</v>
      </c>
      <c r="C25" s="26">
        <v>2275696</v>
      </c>
      <c r="D25" s="26">
        <f t="shared" si="0"/>
        <v>3022172.6427622843</v>
      </c>
      <c r="E25" s="33" t="s">
        <v>631</v>
      </c>
      <c r="F25" s="33" t="s">
        <v>48</v>
      </c>
      <c r="G25" s="33" t="s">
        <v>68</v>
      </c>
      <c r="H25" s="33" t="s">
        <v>187</v>
      </c>
      <c r="I25" s="26" t="s">
        <v>154</v>
      </c>
      <c r="J25" s="109" t="s">
        <v>177</v>
      </c>
      <c r="K25" s="26" t="s">
        <v>628</v>
      </c>
      <c r="N25" s="121"/>
    </row>
    <row r="26" spans="1:14" s="26" customFormat="1" x14ac:dyDescent="0.25">
      <c r="A26" s="51" t="s">
        <v>600</v>
      </c>
      <c r="B26" s="26" t="s">
        <v>601</v>
      </c>
      <c r="C26" s="26">
        <v>24593.42</v>
      </c>
      <c r="D26" s="26">
        <f t="shared" si="0"/>
        <v>32660.584329349269</v>
      </c>
      <c r="E26" s="33" t="s">
        <v>631</v>
      </c>
      <c r="F26" s="33" t="s">
        <v>48</v>
      </c>
      <c r="G26" s="33" t="s">
        <v>68</v>
      </c>
      <c r="H26" s="33" t="s">
        <v>187</v>
      </c>
      <c r="I26" s="26" t="s">
        <v>154</v>
      </c>
      <c r="J26" s="109" t="s">
        <v>190</v>
      </c>
      <c r="K26" s="26" t="s">
        <v>628</v>
      </c>
      <c r="N26" s="121"/>
    </row>
    <row r="27" spans="1:14" s="26" customFormat="1" x14ac:dyDescent="0.25">
      <c r="A27" s="51" t="s">
        <v>600</v>
      </c>
      <c r="B27" s="26" t="s">
        <v>599</v>
      </c>
      <c r="C27" s="26">
        <v>36815.629999999997</v>
      </c>
      <c r="D27" s="26">
        <f t="shared" si="0"/>
        <v>48891.938911022575</v>
      </c>
      <c r="E27" s="33" t="s">
        <v>631</v>
      </c>
      <c r="F27" s="33" t="s">
        <v>48</v>
      </c>
      <c r="G27" s="33" t="s">
        <v>68</v>
      </c>
      <c r="H27" s="33" t="s">
        <v>187</v>
      </c>
      <c r="I27" s="26" t="s">
        <v>154</v>
      </c>
      <c r="J27" s="109" t="s">
        <v>190</v>
      </c>
      <c r="K27" s="26" t="s">
        <v>628</v>
      </c>
      <c r="N27" s="121"/>
    </row>
    <row r="28" spans="1:14" s="26" customFormat="1" x14ac:dyDescent="0.25">
      <c r="A28" s="107" t="s">
        <v>688</v>
      </c>
      <c r="B28" s="96" t="s">
        <v>642</v>
      </c>
      <c r="C28" s="97">
        <v>123017</v>
      </c>
      <c r="D28" s="26">
        <f t="shared" si="0"/>
        <v>163369.18990703853</v>
      </c>
      <c r="E28" s="33" t="s">
        <v>631</v>
      </c>
      <c r="F28" s="33" t="s">
        <v>49</v>
      </c>
      <c r="G28" s="33" t="s">
        <v>50</v>
      </c>
      <c r="H28" s="102" t="s">
        <v>4</v>
      </c>
      <c r="I28" s="95" t="s">
        <v>650</v>
      </c>
      <c r="J28" s="109" t="s">
        <v>654</v>
      </c>
      <c r="K28" s="26" t="s">
        <v>629</v>
      </c>
      <c r="N28" s="121"/>
    </row>
    <row r="29" spans="1:14" s="26" customFormat="1" x14ac:dyDescent="0.25">
      <c r="A29" s="107" t="s">
        <v>688</v>
      </c>
      <c r="B29" s="96" t="s">
        <v>643</v>
      </c>
      <c r="C29" s="97">
        <v>133081</v>
      </c>
      <c r="D29" s="26">
        <f t="shared" si="0"/>
        <v>176734.39575033201</v>
      </c>
      <c r="E29" s="33" t="s">
        <v>631</v>
      </c>
      <c r="F29" s="33" t="s">
        <v>49</v>
      </c>
      <c r="G29" s="33" t="s">
        <v>50</v>
      </c>
      <c r="H29" s="102" t="s">
        <v>4</v>
      </c>
      <c r="I29" s="95" t="s">
        <v>650</v>
      </c>
      <c r="J29" s="109" t="s">
        <v>654</v>
      </c>
      <c r="K29" s="26" t="s">
        <v>629</v>
      </c>
      <c r="N29" s="121"/>
    </row>
    <row r="30" spans="1:14" s="26" customFormat="1" x14ac:dyDescent="0.25">
      <c r="A30" s="107" t="s">
        <v>139</v>
      </c>
      <c r="B30" s="96" t="s">
        <v>644</v>
      </c>
      <c r="C30" s="97">
        <v>233322</v>
      </c>
      <c r="D30" s="26">
        <f t="shared" si="0"/>
        <v>309856.57370517927</v>
      </c>
      <c r="E30" s="33" t="s">
        <v>631</v>
      </c>
      <c r="F30" s="33" t="s">
        <v>49</v>
      </c>
      <c r="G30" s="33" t="s">
        <v>50</v>
      </c>
      <c r="H30" s="102" t="s">
        <v>4</v>
      </c>
      <c r="I30" s="99" t="s">
        <v>650</v>
      </c>
      <c r="J30" s="109" t="s">
        <v>654</v>
      </c>
      <c r="K30" s="26" t="s">
        <v>629</v>
      </c>
      <c r="N30" s="121"/>
    </row>
    <row r="31" spans="1:14" s="26" customFormat="1" x14ac:dyDescent="0.25">
      <c r="A31" s="51" t="s">
        <v>344</v>
      </c>
      <c r="B31" s="26" t="s">
        <v>598</v>
      </c>
      <c r="C31" s="26">
        <v>237635</v>
      </c>
      <c r="D31" s="26">
        <f t="shared" si="0"/>
        <v>315584.32934926957</v>
      </c>
      <c r="E31" s="33" t="s">
        <v>631</v>
      </c>
      <c r="F31" s="33" t="s">
        <v>48</v>
      </c>
      <c r="G31" s="33" t="s">
        <v>68</v>
      </c>
      <c r="H31" s="33" t="s">
        <v>187</v>
      </c>
      <c r="I31" s="26" t="s">
        <v>106</v>
      </c>
      <c r="J31" s="109" t="s">
        <v>320</v>
      </c>
      <c r="K31" s="26" t="s">
        <v>628</v>
      </c>
      <c r="N31" s="121"/>
    </row>
    <row r="32" spans="1:14" s="26" customFormat="1" x14ac:dyDescent="0.25">
      <c r="A32" s="51" t="s">
        <v>338</v>
      </c>
      <c r="B32" s="26" t="s">
        <v>597</v>
      </c>
      <c r="C32" s="26">
        <v>57982.5</v>
      </c>
      <c r="D32" s="26">
        <f t="shared" si="0"/>
        <v>77001.992031872505</v>
      </c>
      <c r="E32" s="33" t="s">
        <v>631</v>
      </c>
      <c r="F32" s="33" t="s">
        <v>48</v>
      </c>
      <c r="G32" s="33" t="s">
        <v>68</v>
      </c>
      <c r="H32" s="33" t="s">
        <v>72</v>
      </c>
      <c r="I32" s="26" t="s">
        <v>226</v>
      </c>
      <c r="J32" s="109" t="s">
        <v>583</v>
      </c>
      <c r="K32" s="26" t="s">
        <v>628</v>
      </c>
      <c r="N32" s="121"/>
    </row>
    <row r="33" spans="1:132" s="26" customFormat="1" x14ac:dyDescent="0.25">
      <c r="A33" s="51" t="s">
        <v>135</v>
      </c>
      <c r="B33" s="26" t="s">
        <v>596</v>
      </c>
      <c r="C33" s="26">
        <v>5227723</v>
      </c>
      <c r="D33" s="26">
        <f t="shared" si="0"/>
        <v>6942527.2244355911</v>
      </c>
      <c r="E33" s="33" t="s">
        <v>631</v>
      </c>
      <c r="F33" s="33" t="s">
        <v>48</v>
      </c>
      <c r="G33" s="33" t="s">
        <v>174</v>
      </c>
      <c r="H33" s="33" t="s">
        <v>187</v>
      </c>
      <c r="I33" s="26" t="s">
        <v>154</v>
      </c>
      <c r="J33" s="109" t="s">
        <v>171</v>
      </c>
      <c r="K33" s="26" t="s">
        <v>628</v>
      </c>
      <c r="N33" s="121"/>
    </row>
    <row r="34" spans="1:132" s="26" customFormat="1" x14ac:dyDescent="0.25">
      <c r="A34" s="51" t="s">
        <v>314</v>
      </c>
      <c r="B34" s="26" t="s">
        <v>595</v>
      </c>
      <c r="C34" s="26">
        <v>142133</v>
      </c>
      <c r="D34" s="26">
        <f t="shared" si="0"/>
        <v>188755.64409030543</v>
      </c>
      <c r="E34" s="33" t="s">
        <v>631</v>
      </c>
      <c r="F34" s="33" t="s">
        <v>48</v>
      </c>
      <c r="G34" s="33" t="s">
        <v>68</v>
      </c>
      <c r="H34" s="33" t="s">
        <v>187</v>
      </c>
      <c r="I34" s="26" t="s">
        <v>106</v>
      </c>
      <c r="J34" s="109" t="s">
        <v>320</v>
      </c>
      <c r="K34" s="26" t="s">
        <v>628</v>
      </c>
      <c r="N34" s="121"/>
    </row>
    <row r="35" spans="1:132" s="26" customFormat="1" x14ac:dyDescent="0.25">
      <c r="A35" s="51" t="s">
        <v>296</v>
      </c>
      <c r="B35" s="26" t="s">
        <v>594</v>
      </c>
      <c r="C35" s="26">
        <v>1722231</v>
      </c>
      <c r="D35" s="26">
        <f t="shared" si="0"/>
        <v>2287159.3625498009</v>
      </c>
      <c r="E35" s="33" t="s">
        <v>631</v>
      </c>
      <c r="F35" s="33" t="s">
        <v>48</v>
      </c>
      <c r="G35" s="33" t="s">
        <v>68</v>
      </c>
      <c r="H35" s="33" t="s">
        <v>187</v>
      </c>
      <c r="I35" s="26" t="s">
        <v>154</v>
      </c>
      <c r="J35" s="109" t="s">
        <v>177</v>
      </c>
      <c r="K35" s="26" t="s">
        <v>628</v>
      </c>
      <c r="N35" s="121"/>
    </row>
    <row r="36" spans="1:132" s="26" customFormat="1" x14ac:dyDescent="0.25">
      <c r="A36" s="105" t="s">
        <v>689</v>
      </c>
      <c r="B36" s="103" t="s">
        <v>646</v>
      </c>
      <c r="C36" s="104">
        <f>13000</f>
        <v>13000</v>
      </c>
      <c r="D36" s="26">
        <f t="shared" ref="D36:D67" si="1">C36/0.753</f>
        <v>17264.276228419654</v>
      </c>
      <c r="E36" s="33" t="s">
        <v>631</v>
      </c>
      <c r="F36" s="33" t="s">
        <v>49</v>
      </c>
      <c r="G36" s="33" t="s">
        <v>50</v>
      </c>
      <c r="H36" s="53" t="s">
        <v>32</v>
      </c>
      <c r="I36" s="99" t="s">
        <v>647</v>
      </c>
      <c r="J36" s="109" t="s">
        <v>654</v>
      </c>
      <c r="K36" s="26" t="s">
        <v>629</v>
      </c>
      <c r="N36" s="121"/>
    </row>
    <row r="37" spans="1:132" s="26" customFormat="1" x14ac:dyDescent="0.25">
      <c r="A37" s="112" t="s">
        <v>689</v>
      </c>
      <c r="B37" s="107" t="s">
        <v>658</v>
      </c>
      <c r="C37" s="106">
        <f>669.52+2650.17+38000</f>
        <v>41319.69</v>
      </c>
      <c r="D37" s="26">
        <f t="shared" si="1"/>
        <v>54873.426294820718</v>
      </c>
      <c r="E37" s="33" t="s">
        <v>631</v>
      </c>
      <c r="F37" s="33" t="s">
        <v>49</v>
      </c>
      <c r="G37" s="33" t="s">
        <v>50</v>
      </c>
      <c r="H37" s="102" t="s">
        <v>4</v>
      </c>
      <c r="I37" s="99" t="s">
        <v>650</v>
      </c>
      <c r="J37" s="109" t="s">
        <v>660</v>
      </c>
      <c r="K37" s="26" t="s">
        <v>629</v>
      </c>
      <c r="N37" s="121"/>
    </row>
    <row r="38" spans="1:132" s="26" customFormat="1" x14ac:dyDescent="0.25">
      <c r="A38" s="51" t="s">
        <v>277</v>
      </c>
      <c r="B38" s="26" t="s">
        <v>593</v>
      </c>
      <c r="C38" s="26">
        <v>480712</v>
      </c>
      <c r="D38" s="26">
        <f t="shared" si="1"/>
        <v>638395.75033200532</v>
      </c>
      <c r="E38" s="33" t="s">
        <v>631</v>
      </c>
      <c r="F38" s="33" t="s">
        <v>48</v>
      </c>
      <c r="G38" s="33" t="s">
        <v>68</v>
      </c>
      <c r="H38" s="33" t="s">
        <v>187</v>
      </c>
      <c r="I38" s="26" t="s">
        <v>80</v>
      </c>
      <c r="J38" s="109" t="s">
        <v>177</v>
      </c>
      <c r="K38" s="26" t="s">
        <v>628</v>
      </c>
      <c r="N38" s="121"/>
    </row>
    <row r="39" spans="1:132" s="26" customFormat="1" x14ac:dyDescent="0.25">
      <c r="A39" s="51" t="s">
        <v>277</v>
      </c>
      <c r="B39" s="26" t="s">
        <v>592</v>
      </c>
      <c r="C39" s="26">
        <v>750000</v>
      </c>
      <c r="D39" s="26">
        <f t="shared" si="1"/>
        <v>996015.93625498004</v>
      </c>
      <c r="E39" s="33" t="s">
        <v>631</v>
      </c>
      <c r="F39" s="33" t="s">
        <v>48</v>
      </c>
      <c r="G39" s="33" t="s">
        <v>68</v>
      </c>
      <c r="H39" s="33" t="s">
        <v>72</v>
      </c>
      <c r="I39" s="26" t="s">
        <v>86</v>
      </c>
      <c r="J39" s="109" t="s">
        <v>591</v>
      </c>
      <c r="K39" s="26" t="s">
        <v>628</v>
      </c>
      <c r="N39" s="121"/>
    </row>
    <row r="40" spans="1:132" s="54" customFormat="1" x14ac:dyDescent="0.25">
      <c r="A40" s="51" t="s">
        <v>277</v>
      </c>
      <c r="B40" s="26" t="s">
        <v>590</v>
      </c>
      <c r="C40" s="26">
        <v>1500000</v>
      </c>
      <c r="D40" s="26">
        <f t="shared" si="1"/>
        <v>1992031.8725099601</v>
      </c>
      <c r="E40" s="33" t="s">
        <v>631</v>
      </c>
      <c r="F40" s="33" t="s">
        <v>48</v>
      </c>
      <c r="G40" s="33" t="s">
        <v>68</v>
      </c>
      <c r="H40" s="33" t="s">
        <v>72</v>
      </c>
      <c r="I40" s="26" t="s">
        <v>86</v>
      </c>
      <c r="J40" s="109" t="s">
        <v>208</v>
      </c>
      <c r="K40" s="26" t="s">
        <v>628</v>
      </c>
      <c r="L40" s="26"/>
      <c r="M40" s="26"/>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c r="BA40" s="25"/>
      <c r="BB40" s="25"/>
      <c r="BC40" s="25"/>
      <c r="BD40" s="25"/>
      <c r="BE40" s="25"/>
      <c r="BF40" s="25"/>
      <c r="BG40" s="25"/>
      <c r="BH40" s="25"/>
      <c r="BI40" s="25"/>
      <c r="BJ40" s="25"/>
      <c r="BK40" s="25"/>
      <c r="BL40" s="25"/>
      <c r="BM40" s="25"/>
      <c r="BN40" s="25"/>
      <c r="BO40" s="25"/>
      <c r="BP40" s="25"/>
      <c r="BQ40" s="25"/>
      <c r="BR40" s="25"/>
      <c r="BS40" s="25"/>
      <c r="BT40" s="25"/>
      <c r="BU40" s="25"/>
      <c r="BV40" s="25"/>
      <c r="BW40" s="25"/>
      <c r="BX40" s="25"/>
      <c r="BY40" s="25"/>
      <c r="BZ40" s="25"/>
      <c r="CA40" s="25"/>
      <c r="CB40" s="25"/>
      <c r="CC40" s="25"/>
      <c r="CD40" s="25"/>
      <c r="CE40" s="25"/>
      <c r="CF40" s="25"/>
      <c r="CG40" s="25"/>
      <c r="CH40" s="25"/>
      <c r="CI40" s="25"/>
      <c r="CJ40" s="25"/>
      <c r="CK40" s="25"/>
      <c r="CL40" s="25"/>
      <c r="CM40" s="25"/>
      <c r="CN40" s="25"/>
      <c r="CO40" s="25"/>
      <c r="CP40" s="25"/>
      <c r="CQ40" s="25"/>
      <c r="CR40" s="25"/>
      <c r="CS40" s="25"/>
      <c r="CT40" s="25"/>
      <c r="CU40" s="25"/>
      <c r="CV40" s="25"/>
      <c r="CW40" s="25"/>
      <c r="CX40" s="25"/>
      <c r="CY40" s="25"/>
      <c r="CZ40" s="25"/>
      <c r="DA40" s="25"/>
      <c r="DB40" s="25"/>
      <c r="DC40" s="25"/>
      <c r="DD40" s="25"/>
      <c r="DE40" s="25"/>
      <c r="DF40" s="25"/>
      <c r="DG40" s="25"/>
      <c r="DH40" s="25"/>
      <c r="DI40" s="25"/>
      <c r="DJ40" s="25"/>
      <c r="DK40" s="25"/>
      <c r="DL40" s="25"/>
      <c r="DM40" s="25"/>
      <c r="DN40" s="25"/>
      <c r="DO40" s="25"/>
      <c r="DP40" s="25"/>
      <c r="DQ40" s="25"/>
      <c r="DR40" s="25"/>
      <c r="DS40" s="25"/>
      <c r="DT40" s="25"/>
      <c r="DU40" s="25"/>
      <c r="DV40" s="25"/>
      <c r="DW40" s="25"/>
      <c r="DX40" s="25"/>
      <c r="DY40" s="25"/>
      <c r="DZ40" s="25"/>
      <c r="EA40" s="25"/>
      <c r="EB40" s="25"/>
    </row>
    <row r="41" spans="1:132" s="25" customFormat="1" x14ac:dyDescent="0.25">
      <c r="A41" s="51" t="s">
        <v>119</v>
      </c>
      <c r="B41" s="26" t="s">
        <v>589</v>
      </c>
      <c r="C41" s="26">
        <v>2019034</v>
      </c>
      <c r="D41" s="26">
        <f t="shared" si="1"/>
        <v>2681320.0531208501</v>
      </c>
      <c r="E41" s="33" t="s">
        <v>631</v>
      </c>
      <c r="F41" s="33" t="s">
        <v>48</v>
      </c>
      <c r="G41" s="33" t="s">
        <v>68</v>
      </c>
      <c r="H41" s="33" t="s">
        <v>72</v>
      </c>
      <c r="I41" s="26" t="s">
        <v>80</v>
      </c>
      <c r="J41" s="25" t="s">
        <v>177</v>
      </c>
      <c r="K41" s="26" t="s">
        <v>628</v>
      </c>
      <c r="L41" s="26"/>
      <c r="M41" s="26"/>
    </row>
    <row r="42" spans="1:132" s="25" customFormat="1" x14ac:dyDescent="0.25">
      <c r="A42" s="51" t="s">
        <v>232</v>
      </c>
      <c r="B42" s="26" t="s">
        <v>588</v>
      </c>
      <c r="C42" s="26">
        <v>13450</v>
      </c>
      <c r="D42" s="26">
        <f t="shared" si="1"/>
        <v>17861.885790172644</v>
      </c>
      <c r="E42" s="33" t="s">
        <v>631</v>
      </c>
      <c r="F42" s="33" t="s">
        <v>48</v>
      </c>
      <c r="G42" s="33" t="s">
        <v>68</v>
      </c>
      <c r="H42" s="33" t="s">
        <v>187</v>
      </c>
      <c r="I42" s="26" t="s">
        <v>154</v>
      </c>
      <c r="J42" s="25" t="s">
        <v>177</v>
      </c>
      <c r="K42" s="26" t="s">
        <v>628</v>
      </c>
      <c r="L42" s="26"/>
      <c r="M42" s="26"/>
    </row>
    <row r="43" spans="1:132" s="25" customFormat="1" x14ac:dyDescent="0.25">
      <c r="A43" s="51" t="s">
        <v>232</v>
      </c>
      <c r="B43" s="26" t="s">
        <v>587</v>
      </c>
      <c r="C43" s="26">
        <v>13460</v>
      </c>
      <c r="D43" s="26">
        <f t="shared" si="1"/>
        <v>17875.166002656042</v>
      </c>
      <c r="E43" s="33" t="s">
        <v>631</v>
      </c>
      <c r="F43" s="33" t="s">
        <v>48</v>
      </c>
      <c r="G43" s="33" t="s">
        <v>68</v>
      </c>
      <c r="H43" s="33" t="s">
        <v>187</v>
      </c>
      <c r="I43" s="26" t="s">
        <v>154</v>
      </c>
      <c r="J43" s="25" t="s">
        <v>177</v>
      </c>
      <c r="K43" s="26" t="s">
        <v>628</v>
      </c>
      <c r="L43" s="26"/>
      <c r="M43" s="26"/>
    </row>
    <row r="44" spans="1:132" s="25" customFormat="1" x14ac:dyDescent="0.25">
      <c r="A44" s="51" t="s">
        <v>232</v>
      </c>
      <c r="B44" s="26" t="s">
        <v>586</v>
      </c>
      <c r="C44" s="109">
        <v>328477</v>
      </c>
      <c r="D44" s="26">
        <f t="shared" si="1"/>
        <v>436224.43559096946</v>
      </c>
      <c r="E44" s="33" t="s">
        <v>631</v>
      </c>
      <c r="F44" s="33" t="s">
        <v>48</v>
      </c>
      <c r="G44" s="33" t="s">
        <v>68</v>
      </c>
      <c r="H44" s="33" t="s">
        <v>72</v>
      </c>
      <c r="I44" s="26" t="s">
        <v>106</v>
      </c>
      <c r="J44" s="25" t="s">
        <v>320</v>
      </c>
      <c r="K44" s="26" t="s">
        <v>628</v>
      </c>
      <c r="L44" s="26"/>
      <c r="M44" s="26"/>
    </row>
    <row r="45" spans="1:132" s="25" customFormat="1" x14ac:dyDescent="0.25">
      <c r="A45" s="51" t="s">
        <v>232</v>
      </c>
      <c r="B45" s="26" t="s">
        <v>585</v>
      </c>
      <c r="C45" s="109">
        <v>496901</v>
      </c>
      <c r="D45" s="26">
        <f t="shared" si="1"/>
        <v>659895.08632138115</v>
      </c>
      <c r="E45" s="33" t="s">
        <v>631</v>
      </c>
      <c r="F45" s="33" t="s">
        <v>48</v>
      </c>
      <c r="G45" s="33" t="s">
        <v>68</v>
      </c>
      <c r="H45" s="33" t="s">
        <v>187</v>
      </c>
      <c r="I45" s="26" t="s">
        <v>154</v>
      </c>
      <c r="J45" s="25" t="s">
        <v>177</v>
      </c>
      <c r="K45" s="26" t="s">
        <v>628</v>
      </c>
      <c r="L45" s="26"/>
      <c r="M45" s="26"/>
    </row>
    <row r="46" spans="1:132" s="25" customFormat="1" x14ac:dyDescent="0.25">
      <c r="A46" s="107" t="s">
        <v>232</v>
      </c>
      <c r="B46" s="96" t="s">
        <v>634</v>
      </c>
      <c r="C46" s="101">
        <v>82244</v>
      </c>
      <c r="D46" s="26">
        <f t="shared" si="1"/>
        <v>109221.77954847277</v>
      </c>
      <c r="E46" s="33" t="s">
        <v>631</v>
      </c>
      <c r="F46" s="33" t="s">
        <v>49</v>
      </c>
      <c r="G46" s="33" t="s">
        <v>50</v>
      </c>
      <c r="H46" s="53" t="s">
        <v>32</v>
      </c>
      <c r="I46" s="99" t="s">
        <v>649</v>
      </c>
      <c r="J46" s="25" t="s">
        <v>654</v>
      </c>
      <c r="K46" s="26" t="s">
        <v>629</v>
      </c>
      <c r="L46" s="26"/>
      <c r="M46" s="26"/>
    </row>
    <row r="47" spans="1:132" s="25" customFormat="1" x14ac:dyDescent="0.25">
      <c r="A47" s="51" t="s">
        <v>216</v>
      </c>
      <c r="B47" s="26" t="s">
        <v>584</v>
      </c>
      <c r="C47" s="109">
        <v>32262</v>
      </c>
      <c r="D47" s="26">
        <f t="shared" si="1"/>
        <v>42844.621513944221</v>
      </c>
      <c r="E47" s="33" t="s">
        <v>631</v>
      </c>
      <c r="F47" s="33" t="s">
        <v>48</v>
      </c>
      <c r="G47" s="33" t="s">
        <v>68</v>
      </c>
      <c r="H47" s="33" t="s">
        <v>72</v>
      </c>
      <c r="I47" s="26" t="s">
        <v>226</v>
      </c>
      <c r="J47" s="25" t="s">
        <v>583</v>
      </c>
      <c r="K47" s="26" t="s">
        <v>628</v>
      </c>
      <c r="L47" s="26"/>
      <c r="M47" s="26"/>
    </row>
    <row r="48" spans="1:132" s="25" customFormat="1" x14ac:dyDescent="0.25">
      <c r="A48" s="51" t="s">
        <v>216</v>
      </c>
      <c r="B48" s="26" t="s">
        <v>582</v>
      </c>
      <c r="C48" s="109">
        <v>153450</v>
      </c>
      <c r="D48" s="26">
        <f t="shared" si="1"/>
        <v>203784.86055776893</v>
      </c>
      <c r="E48" s="33" t="s">
        <v>631</v>
      </c>
      <c r="F48" s="33" t="s">
        <v>48</v>
      </c>
      <c r="G48" s="33" t="s">
        <v>68</v>
      </c>
      <c r="H48" s="33" t="s">
        <v>173</v>
      </c>
      <c r="I48" s="26" t="s">
        <v>80</v>
      </c>
      <c r="J48" s="25" t="s">
        <v>180</v>
      </c>
      <c r="K48" s="26" t="s">
        <v>628</v>
      </c>
      <c r="L48" s="26"/>
      <c r="M48" s="26"/>
    </row>
    <row r="49" spans="1:132" s="25" customFormat="1" x14ac:dyDescent="0.25">
      <c r="A49" s="107" t="s">
        <v>216</v>
      </c>
      <c r="B49" s="96" t="s">
        <v>638</v>
      </c>
      <c r="C49" s="101">
        <v>124491</v>
      </c>
      <c r="D49" s="26">
        <f t="shared" si="1"/>
        <v>165326.69322709163</v>
      </c>
      <c r="E49" s="33" t="s">
        <v>631</v>
      </c>
      <c r="F49" s="33" t="s">
        <v>49</v>
      </c>
      <c r="G49" s="33" t="s">
        <v>50</v>
      </c>
      <c r="H49" s="98" t="s">
        <v>187</v>
      </c>
      <c r="I49" s="99" t="s">
        <v>648</v>
      </c>
      <c r="J49" s="25" t="s">
        <v>654</v>
      </c>
      <c r="K49" s="26" t="s">
        <v>629</v>
      </c>
      <c r="L49" s="26"/>
      <c r="M49" s="26"/>
    </row>
    <row r="50" spans="1:132" s="25" customFormat="1" x14ac:dyDescent="0.25">
      <c r="A50" s="107" t="s">
        <v>216</v>
      </c>
      <c r="B50" s="96" t="s">
        <v>639</v>
      </c>
      <c r="C50" s="101">
        <v>175500</v>
      </c>
      <c r="D50" s="26">
        <f t="shared" si="1"/>
        <v>233067.72908366533</v>
      </c>
      <c r="E50" s="33" t="s">
        <v>631</v>
      </c>
      <c r="F50" s="33" t="s">
        <v>49</v>
      </c>
      <c r="G50" s="33" t="s">
        <v>50</v>
      </c>
      <c r="H50" s="102" t="s">
        <v>4</v>
      </c>
      <c r="I50" s="99" t="s">
        <v>652</v>
      </c>
      <c r="J50" s="25" t="s">
        <v>654</v>
      </c>
      <c r="K50" s="26" t="s">
        <v>629</v>
      </c>
      <c r="L50" s="26"/>
      <c r="M50" s="26"/>
    </row>
    <row r="51" spans="1:132" s="25" customFormat="1" x14ac:dyDescent="0.25">
      <c r="A51" s="107" t="s">
        <v>216</v>
      </c>
      <c r="B51" s="103" t="s">
        <v>640</v>
      </c>
      <c r="C51" s="101">
        <v>135000</v>
      </c>
      <c r="D51" s="26">
        <f t="shared" si="1"/>
        <v>179282.86852589643</v>
      </c>
      <c r="E51" s="33" t="s">
        <v>631</v>
      </c>
      <c r="F51" s="33" t="s">
        <v>49</v>
      </c>
      <c r="G51" s="33" t="s">
        <v>50</v>
      </c>
      <c r="H51" s="98" t="s">
        <v>187</v>
      </c>
      <c r="I51" s="99" t="s">
        <v>648</v>
      </c>
      <c r="J51" s="25" t="s">
        <v>654</v>
      </c>
      <c r="K51" s="26" t="s">
        <v>629</v>
      </c>
      <c r="L51" s="26"/>
      <c r="M51" s="26"/>
    </row>
    <row r="52" spans="1:132" s="25" customFormat="1" x14ac:dyDescent="0.25">
      <c r="A52" s="107" t="s">
        <v>216</v>
      </c>
      <c r="B52" s="96" t="s">
        <v>641</v>
      </c>
      <c r="C52" s="101">
        <v>149573</v>
      </c>
      <c r="D52" s="26">
        <f t="shared" si="1"/>
        <v>198636.12217795485</v>
      </c>
      <c r="E52" s="33" t="s">
        <v>631</v>
      </c>
      <c r="F52" s="33" t="s">
        <v>49</v>
      </c>
      <c r="G52" s="33" t="s">
        <v>50</v>
      </c>
      <c r="H52" s="102" t="s">
        <v>4</v>
      </c>
      <c r="I52" s="95" t="s">
        <v>653</v>
      </c>
      <c r="J52" s="25" t="s">
        <v>654</v>
      </c>
      <c r="K52" s="26" t="s">
        <v>629</v>
      </c>
      <c r="L52" s="26"/>
      <c r="M52" s="26"/>
    </row>
    <row r="53" spans="1:132" s="25" customFormat="1" x14ac:dyDescent="0.25">
      <c r="A53" s="52" t="s">
        <v>576</v>
      </c>
      <c r="B53" s="52" t="s">
        <v>575</v>
      </c>
      <c r="C53" s="110">
        <v>25700</v>
      </c>
      <c r="D53" s="26">
        <f t="shared" si="1"/>
        <v>34130.14608233732</v>
      </c>
      <c r="E53" s="53" t="s">
        <v>110</v>
      </c>
      <c r="F53" s="53" t="s">
        <v>48</v>
      </c>
      <c r="G53" s="53" t="s">
        <v>50</v>
      </c>
      <c r="H53" s="53" t="s">
        <v>32</v>
      </c>
      <c r="I53" s="53" t="s">
        <v>574</v>
      </c>
      <c r="J53" s="54" t="s">
        <v>109</v>
      </c>
      <c r="K53" s="124" t="s">
        <v>109</v>
      </c>
      <c r="L53" s="52"/>
      <c r="M53" s="52"/>
      <c r="N53" s="54"/>
      <c r="O53" s="54"/>
      <c r="P53" s="54"/>
      <c r="Q53" s="54"/>
      <c r="R53" s="54"/>
      <c r="S53" s="54"/>
      <c r="T53" s="54"/>
      <c r="U53" s="54"/>
      <c r="V53" s="54"/>
      <c r="W53" s="54"/>
      <c r="X53" s="54"/>
      <c r="Y53" s="54"/>
      <c r="Z53" s="54"/>
      <c r="AA53" s="54"/>
      <c r="AB53" s="54"/>
      <c r="AC53" s="54"/>
      <c r="AD53" s="54"/>
      <c r="AE53" s="54"/>
      <c r="AF53" s="54"/>
      <c r="AG53" s="54"/>
      <c r="AH53" s="54"/>
      <c r="AI53" s="54"/>
      <c r="AJ53" s="54"/>
      <c r="AK53" s="54"/>
      <c r="AL53" s="54"/>
      <c r="AM53" s="54"/>
      <c r="AN53" s="54"/>
      <c r="AO53" s="54"/>
      <c r="AP53" s="54"/>
      <c r="AQ53" s="54"/>
      <c r="AR53" s="54"/>
      <c r="AS53" s="54"/>
      <c r="AT53" s="54"/>
      <c r="AU53" s="54"/>
      <c r="AV53" s="54"/>
      <c r="AW53" s="54"/>
      <c r="AX53" s="54"/>
      <c r="AY53" s="54"/>
      <c r="AZ53" s="54"/>
      <c r="BA53" s="54"/>
      <c r="BB53" s="54"/>
      <c r="BC53" s="54"/>
      <c r="BD53" s="54"/>
      <c r="BE53" s="54"/>
      <c r="BF53" s="54"/>
      <c r="BG53" s="54"/>
      <c r="BH53" s="54"/>
      <c r="BI53" s="54"/>
      <c r="BJ53" s="54"/>
      <c r="BK53" s="54"/>
      <c r="BL53" s="54"/>
      <c r="BM53" s="54"/>
      <c r="BN53" s="54"/>
      <c r="BO53" s="54"/>
      <c r="BP53" s="54"/>
      <c r="BQ53" s="54"/>
      <c r="BR53" s="54"/>
      <c r="BS53" s="54"/>
      <c r="BT53" s="54"/>
      <c r="BU53" s="54"/>
      <c r="BV53" s="54"/>
      <c r="BW53" s="54"/>
      <c r="BX53" s="54"/>
      <c r="BY53" s="54"/>
      <c r="BZ53" s="54"/>
      <c r="CA53" s="54"/>
      <c r="CB53" s="54"/>
      <c r="CC53" s="54"/>
      <c r="CD53" s="54"/>
      <c r="CE53" s="54"/>
      <c r="CF53" s="54"/>
      <c r="CG53" s="54"/>
      <c r="CH53" s="54"/>
      <c r="CI53" s="54"/>
      <c r="CJ53" s="54"/>
      <c r="CK53" s="54"/>
      <c r="CL53" s="54"/>
      <c r="CM53" s="54"/>
      <c r="CN53" s="54"/>
      <c r="CO53" s="54"/>
      <c r="CP53" s="54"/>
      <c r="CQ53" s="54"/>
      <c r="CR53" s="54"/>
      <c r="CS53" s="54"/>
      <c r="CT53" s="54"/>
      <c r="CU53" s="54"/>
      <c r="CV53" s="54"/>
      <c r="CW53" s="54"/>
      <c r="CX53" s="54"/>
      <c r="CY53" s="54"/>
      <c r="CZ53" s="54"/>
      <c r="DA53" s="54"/>
      <c r="DB53" s="54"/>
      <c r="DC53" s="54"/>
      <c r="DD53" s="54"/>
      <c r="DE53" s="54"/>
      <c r="DF53" s="54"/>
      <c r="DG53" s="54"/>
      <c r="DH53" s="54"/>
      <c r="DI53" s="54"/>
      <c r="DJ53" s="54"/>
      <c r="DK53" s="54"/>
      <c r="DL53" s="54"/>
      <c r="DM53" s="54"/>
      <c r="DN53" s="54"/>
      <c r="DO53" s="54"/>
      <c r="DP53" s="54"/>
      <c r="DQ53" s="54"/>
      <c r="DR53" s="54"/>
      <c r="DS53" s="54"/>
      <c r="DT53" s="54"/>
      <c r="DU53" s="54"/>
      <c r="DV53" s="54"/>
      <c r="DW53" s="54"/>
      <c r="DX53" s="54"/>
      <c r="DY53" s="54"/>
      <c r="DZ53" s="54"/>
      <c r="EA53" s="54"/>
      <c r="EB53" s="54"/>
    </row>
    <row r="54" spans="1:132" s="25" customFormat="1" x14ac:dyDescent="0.25">
      <c r="A54" s="51" t="s">
        <v>176</v>
      </c>
      <c r="B54" s="26" t="s">
        <v>581</v>
      </c>
      <c r="C54" s="109">
        <v>1246</v>
      </c>
      <c r="D54" s="26">
        <f t="shared" si="1"/>
        <v>1654.7144754316068</v>
      </c>
      <c r="E54" s="33" t="s">
        <v>631</v>
      </c>
      <c r="F54" s="33" t="s">
        <v>48</v>
      </c>
      <c r="G54" s="33" t="s">
        <v>68</v>
      </c>
      <c r="H54" s="33" t="s">
        <v>72</v>
      </c>
      <c r="I54" s="26" t="s">
        <v>80</v>
      </c>
      <c r="J54" s="25" t="s">
        <v>177</v>
      </c>
      <c r="K54" s="26" t="s">
        <v>628</v>
      </c>
      <c r="L54" s="26"/>
      <c r="M54" s="26"/>
    </row>
    <row r="55" spans="1:132" s="25" customFormat="1" x14ac:dyDescent="0.25">
      <c r="A55" s="51" t="s">
        <v>176</v>
      </c>
      <c r="B55" s="108" t="s">
        <v>580</v>
      </c>
      <c r="C55" s="26">
        <v>1996</v>
      </c>
      <c r="D55" s="26">
        <f t="shared" si="1"/>
        <v>2650.7304116865871</v>
      </c>
      <c r="E55" s="33" t="s">
        <v>631</v>
      </c>
      <c r="F55" s="33" t="s">
        <v>48</v>
      </c>
      <c r="G55" s="33" t="s">
        <v>68</v>
      </c>
      <c r="H55" s="33" t="s">
        <v>187</v>
      </c>
      <c r="I55" s="26" t="s">
        <v>80</v>
      </c>
      <c r="J55" s="25" t="s">
        <v>177</v>
      </c>
      <c r="K55" s="26" t="s">
        <v>628</v>
      </c>
      <c r="L55" s="26"/>
      <c r="M55" s="26"/>
    </row>
    <row r="56" spans="1:132" s="25" customFormat="1" x14ac:dyDescent="0.25">
      <c r="A56" s="51" t="s">
        <v>176</v>
      </c>
      <c r="B56" s="26" t="s">
        <v>579</v>
      </c>
      <c r="C56" s="26">
        <v>61050</v>
      </c>
      <c r="D56" s="26">
        <f t="shared" si="1"/>
        <v>81075.697211155377</v>
      </c>
      <c r="E56" s="33" t="s">
        <v>631</v>
      </c>
      <c r="F56" s="33" t="s">
        <v>48</v>
      </c>
      <c r="G56" s="33" t="s">
        <v>68</v>
      </c>
      <c r="H56" s="33" t="s">
        <v>72</v>
      </c>
      <c r="I56" s="26" t="s">
        <v>80</v>
      </c>
      <c r="J56" s="25" t="s">
        <v>177</v>
      </c>
      <c r="K56" s="26" t="s">
        <v>628</v>
      </c>
      <c r="L56" s="26"/>
      <c r="M56" s="26"/>
    </row>
    <row r="57" spans="1:132" s="25" customFormat="1" x14ac:dyDescent="0.25">
      <c r="A57" s="51" t="s">
        <v>176</v>
      </c>
      <c r="B57" s="26" t="s">
        <v>188</v>
      </c>
      <c r="C57" s="26">
        <v>62822</v>
      </c>
      <c r="D57" s="26">
        <f t="shared" si="1"/>
        <v>83428.950863213817</v>
      </c>
      <c r="E57" s="33" t="s">
        <v>631</v>
      </c>
      <c r="F57" s="33" t="s">
        <v>48</v>
      </c>
      <c r="G57" s="33" t="s">
        <v>174</v>
      </c>
      <c r="H57" s="33" t="s">
        <v>187</v>
      </c>
      <c r="I57" s="26" t="s">
        <v>80</v>
      </c>
      <c r="J57" s="25" t="s">
        <v>186</v>
      </c>
      <c r="K57" s="26" t="s">
        <v>628</v>
      </c>
      <c r="L57" s="26"/>
      <c r="M57" s="26"/>
    </row>
    <row r="58" spans="1:132" s="25" customFormat="1" x14ac:dyDescent="0.25">
      <c r="A58" s="51" t="s">
        <v>176</v>
      </c>
      <c r="B58" s="26" t="s">
        <v>578</v>
      </c>
      <c r="C58" s="26">
        <v>94972</v>
      </c>
      <c r="D58" s="26">
        <f t="shared" si="1"/>
        <v>126124.83399734396</v>
      </c>
      <c r="E58" s="33" t="s">
        <v>631</v>
      </c>
      <c r="F58" s="33" t="s">
        <v>48</v>
      </c>
      <c r="G58" s="33" t="s">
        <v>68</v>
      </c>
      <c r="H58" s="33" t="s">
        <v>72</v>
      </c>
      <c r="I58" s="26" t="s">
        <v>80</v>
      </c>
      <c r="J58" s="25" t="s">
        <v>177</v>
      </c>
      <c r="K58" s="26" t="s">
        <v>628</v>
      </c>
      <c r="L58" s="26"/>
      <c r="M58" s="26"/>
    </row>
    <row r="59" spans="1:132" s="25" customFormat="1" x14ac:dyDescent="0.25">
      <c r="A59" s="51" t="s">
        <v>176</v>
      </c>
      <c r="B59" s="26" t="s">
        <v>577</v>
      </c>
      <c r="C59" s="26">
        <v>424593</v>
      </c>
      <c r="D59" s="26">
        <f t="shared" si="1"/>
        <v>563868.5258964143</v>
      </c>
      <c r="E59" s="33" t="s">
        <v>631</v>
      </c>
      <c r="F59" s="33" t="s">
        <v>48</v>
      </c>
      <c r="G59" s="33" t="s">
        <v>68</v>
      </c>
      <c r="H59" s="33" t="s">
        <v>72</v>
      </c>
      <c r="I59" s="26" t="s">
        <v>80</v>
      </c>
      <c r="J59" s="25" t="s">
        <v>177</v>
      </c>
      <c r="K59" s="26" t="s">
        <v>628</v>
      </c>
      <c r="L59" s="26"/>
      <c r="M59" s="26"/>
    </row>
    <row r="60" spans="1:132" s="25" customFormat="1" x14ac:dyDescent="0.25">
      <c r="A60" s="51"/>
      <c r="B60" s="28" t="s">
        <v>108</v>
      </c>
      <c r="C60" s="27">
        <f>SUM(C4:C59)</f>
        <v>20440074.089999996</v>
      </c>
      <c r="D60" s="27">
        <f t="shared" si="1"/>
        <v>27144852.709163342</v>
      </c>
      <c r="E60" s="33"/>
      <c r="F60" s="33"/>
      <c r="G60" s="33"/>
      <c r="H60" s="34"/>
      <c r="I60" s="26"/>
      <c r="K60" s="26"/>
      <c r="L60" s="26"/>
      <c r="M60" s="26"/>
    </row>
    <row r="61" spans="1:132" s="25" customFormat="1" x14ac:dyDescent="0.25">
      <c r="A61" s="51"/>
      <c r="B61" s="28"/>
      <c r="C61" s="27"/>
      <c r="D61" s="27"/>
      <c r="E61" s="33"/>
      <c r="F61" s="33"/>
      <c r="G61" s="33"/>
      <c r="H61" s="34"/>
      <c r="I61" s="26"/>
      <c r="K61" s="26"/>
      <c r="L61" s="26"/>
      <c r="M61" s="26"/>
    </row>
    <row r="62" spans="1:132" s="48" customFormat="1" ht="15" customHeight="1" x14ac:dyDescent="0.25">
      <c r="A62" s="178" t="s">
        <v>573</v>
      </c>
      <c r="B62" s="178"/>
      <c r="C62" s="184" t="s">
        <v>572</v>
      </c>
      <c r="D62" s="184"/>
      <c r="E62" s="180" t="s">
        <v>630</v>
      </c>
      <c r="F62" s="180" t="s">
        <v>42</v>
      </c>
      <c r="G62" s="180" t="s">
        <v>43</v>
      </c>
      <c r="H62" s="181" t="s">
        <v>571</v>
      </c>
      <c r="I62" s="180" t="s">
        <v>570</v>
      </c>
      <c r="J62" s="186"/>
      <c r="K62" s="123"/>
      <c r="L62" s="123"/>
      <c r="M62" s="123"/>
    </row>
    <row r="63" spans="1:132" s="48" customFormat="1" x14ac:dyDescent="0.25">
      <c r="A63" s="178"/>
      <c r="B63" s="178"/>
      <c r="C63" s="179" t="s">
        <v>569</v>
      </c>
      <c r="D63" s="179"/>
      <c r="E63" s="180"/>
      <c r="F63" s="180"/>
      <c r="G63" s="180"/>
      <c r="H63" s="182"/>
      <c r="I63" s="180"/>
      <c r="J63" s="186"/>
      <c r="K63" s="123"/>
      <c r="L63" s="123"/>
      <c r="M63" s="123"/>
    </row>
    <row r="64" spans="1:132" s="48" customFormat="1" x14ac:dyDescent="0.25">
      <c r="A64" s="55" t="s">
        <v>568</v>
      </c>
      <c r="B64" s="49" t="s">
        <v>567</v>
      </c>
      <c r="C64" s="50" t="s">
        <v>566</v>
      </c>
      <c r="D64" s="50" t="s">
        <v>565</v>
      </c>
      <c r="E64" s="180"/>
      <c r="F64" s="180"/>
      <c r="G64" s="180"/>
      <c r="H64" s="183"/>
      <c r="I64" s="180"/>
      <c r="J64" s="117" t="s">
        <v>564</v>
      </c>
      <c r="K64" s="123"/>
      <c r="L64" s="123"/>
      <c r="M64" s="123"/>
    </row>
    <row r="65" spans="1:14" s="51" customFormat="1" x14ac:dyDescent="0.25">
      <c r="A65" s="51" t="s">
        <v>489</v>
      </c>
      <c r="B65" s="51" t="s">
        <v>563</v>
      </c>
      <c r="C65" s="51">
        <v>-161331.92099999997</v>
      </c>
      <c r="D65" s="51">
        <f t="shared" ref="D65:D128" si="2">C65/0.753</f>
        <v>-214252.21912350593</v>
      </c>
      <c r="E65" s="33" t="s">
        <v>631</v>
      </c>
      <c r="F65" s="33" t="s">
        <v>48</v>
      </c>
      <c r="G65" s="33" t="s">
        <v>68</v>
      </c>
      <c r="H65" s="33" t="s">
        <v>72</v>
      </c>
      <c r="I65" s="51" t="s">
        <v>268</v>
      </c>
      <c r="J65" s="118" t="s">
        <v>183</v>
      </c>
      <c r="K65" s="51" t="s">
        <v>628</v>
      </c>
      <c r="N65" s="122"/>
    </row>
    <row r="66" spans="1:14" s="51" customFormat="1" x14ac:dyDescent="0.25">
      <c r="A66" s="51" t="s">
        <v>489</v>
      </c>
      <c r="B66" s="51" t="s">
        <v>562</v>
      </c>
      <c r="C66" s="51">
        <v>-74074.923999999999</v>
      </c>
      <c r="D66" s="51">
        <f t="shared" si="2"/>
        <v>-98373.073041168653</v>
      </c>
      <c r="E66" s="33" t="s">
        <v>631</v>
      </c>
      <c r="F66" s="33" t="s">
        <v>48</v>
      </c>
      <c r="G66" s="33" t="s">
        <v>68</v>
      </c>
      <c r="H66" s="33" t="s">
        <v>173</v>
      </c>
      <c r="I66" s="51" t="s">
        <v>226</v>
      </c>
      <c r="J66" s="118" t="s">
        <v>183</v>
      </c>
      <c r="K66" s="51" t="s">
        <v>628</v>
      </c>
      <c r="N66" s="122"/>
    </row>
    <row r="67" spans="1:14" s="51" customFormat="1" x14ac:dyDescent="0.25">
      <c r="A67" s="51" t="s">
        <v>489</v>
      </c>
      <c r="B67" s="51" t="s">
        <v>561</v>
      </c>
      <c r="C67" s="51">
        <v>700</v>
      </c>
      <c r="D67" s="51">
        <f t="shared" si="2"/>
        <v>929.61487383798135</v>
      </c>
      <c r="E67" s="33" t="s">
        <v>631</v>
      </c>
      <c r="F67" s="33" t="s">
        <v>48</v>
      </c>
      <c r="G67" s="33" t="s">
        <v>68</v>
      </c>
      <c r="H67" s="33" t="s">
        <v>187</v>
      </c>
      <c r="I67" s="51" t="s">
        <v>487</v>
      </c>
      <c r="J67" s="118" t="s">
        <v>540</v>
      </c>
      <c r="K67" s="51" t="s">
        <v>628</v>
      </c>
      <c r="N67" s="122"/>
    </row>
    <row r="68" spans="1:14" s="51" customFormat="1" x14ac:dyDescent="0.25">
      <c r="A68" s="51" t="s">
        <v>489</v>
      </c>
      <c r="B68" s="51" t="s">
        <v>560</v>
      </c>
      <c r="C68" s="51">
        <v>1170</v>
      </c>
      <c r="D68" s="51">
        <f t="shared" si="2"/>
        <v>1553.784860557769</v>
      </c>
      <c r="E68" s="33" t="s">
        <v>631</v>
      </c>
      <c r="F68" s="33" t="s">
        <v>48</v>
      </c>
      <c r="G68" s="33" t="s">
        <v>68</v>
      </c>
      <c r="H68" s="33" t="s">
        <v>187</v>
      </c>
      <c r="I68" s="51" t="s">
        <v>487</v>
      </c>
      <c r="J68" s="118" t="s">
        <v>540</v>
      </c>
      <c r="K68" s="51" t="s">
        <v>628</v>
      </c>
      <c r="N68" s="122"/>
    </row>
    <row r="69" spans="1:14" s="51" customFormat="1" x14ac:dyDescent="0.25">
      <c r="A69" s="51" t="s">
        <v>489</v>
      </c>
      <c r="B69" s="51" t="s">
        <v>559</v>
      </c>
      <c r="C69" s="51">
        <v>1271.4000000000001</v>
      </c>
      <c r="D69" s="51">
        <f t="shared" si="2"/>
        <v>1688.4462151394423</v>
      </c>
      <c r="E69" s="33" t="s">
        <v>631</v>
      </c>
      <c r="F69" s="33" t="s">
        <v>48</v>
      </c>
      <c r="G69" s="33" t="s">
        <v>68</v>
      </c>
      <c r="H69" s="33" t="s">
        <v>72</v>
      </c>
      <c r="I69" s="51" t="s">
        <v>86</v>
      </c>
      <c r="J69" s="118" t="s">
        <v>544</v>
      </c>
      <c r="K69" s="51" t="s">
        <v>628</v>
      </c>
      <c r="N69" s="122"/>
    </row>
    <row r="70" spans="1:14" s="51" customFormat="1" x14ac:dyDescent="0.25">
      <c r="A70" s="51" t="s">
        <v>489</v>
      </c>
      <c r="B70" s="51" t="s">
        <v>558</v>
      </c>
      <c r="C70" s="51">
        <v>1741.75</v>
      </c>
      <c r="D70" s="51">
        <f t="shared" si="2"/>
        <v>2313.0810092961487</v>
      </c>
      <c r="E70" s="33" t="s">
        <v>631</v>
      </c>
      <c r="F70" s="33" t="s">
        <v>48</v>
      </c>
      <c r="G70" s="33" t="s">
        <v>68</v>
      </c>
      <c r="H70" s="33" t="s">
        <v>173</v>
      </c>
      <c r="I70" s="51" t="s">
        <v>106</v>
      </c>
      <c r="J70" s="118" t="s">
        <v>557</v>
      </c>
      <c r="K70" s="51" t="s">
        <v>628</v>
      </c>
      <c r="N70" s="122"/>
    </row>
    <row r="71" spans="1:14" s="51" customFormat="1" x14ac:dyDescent="0.25">
      <c r="A71" s="51" t="s">
        <v>489</v>
      </c>
      <c r="B71" s="51" t="s">
        <v>556</v>
      </c>
      <c r="C71" s="51">
        <v>1870</v>
      </c>
      <c r="D71" s="51">
        <f t="shared" si="2"/>
        <v>2483.3997343957503</v>
      </c>
      <c r="E71" s="33" t="s">
        <v>631</v>
      </c>
      <c r="F71" s="33" t="s">
        <v>48</v>
      </c>
      <c r="G71" s="33" t="s">
        <v>68</v>
      </c>
      <c r="H71" s="33" t="s">
        <v>173</v>
      </c>
      <c r="I71" s="51" t="s">
        <v>80</v>
      </c>
      <c r="J71" s="118" t="s">
        <v>186</v>
      </c>
      <c r="K71" s="51" t="s">
        <v>628</v>
      </c>
      <c r="N71" s="122"/>
    </row>
    <row r="72" spans="1:14" s="51" customFormat="1" x14ac:dyDescent="0.25">
      <c r="A72" s="51" t="s">
        <v>489</v>
      </c>
      <c r="B72" s="51" t="s">
        <v>555</v>
      </c>
      <c r="C72" s="51">
        <v>3068.6000000000004</v>
      </c>
      <c r="D72" s="51">
        <f t="shared" si="2"/>
        <v>4075.166002656043</v>
      </c>
      <c r="E72" s="33" t="s">
        <v>631</v>
      </c>
      <c r="F72" s="33" t="s">
        <v>48</v>
      </c>
      <c r="G72" s="33" t="s">
        <v>68</v>
      </c>
      <c r="H72" s="33" t="s">
        <v>173</v>
      </c>
      <c r="I72" s="51" t="s">
        <v>487</v>
      </c>
      <c r="J72" s="118" t="s">
        <v>524</v>
      </c>
      <c r="K72" s="51" t="s">
        <v>628</v>
      </c>
      <c r="N72" s="122"/>
    </row>
    <row r="73" spans="1:14" s="51" customFormat="1" x14ac:dyDescent="0.25">
      <c r="A73" s="51" t="s">
        <v>489</v>
      </c>
      <c r="B73" s="51" t="s">
        <v>554</v>
      </c>
      <c r="C73" s="51">
        <v>3710</v>
      </c>
      <c r="D73" s="51">
        <f t="shared" si="2"/>
        <v>4926.9588313413014</v>
      </c>
      <c r="E73" s="33" t="s">
        <v>631</v>
      </c>
      <c r="F73" s="33" t="s">
        <v>48</v>
      </c>
      <c r="G73" s="33" t="s">
        <v>68</v>
      </c>
      <c r="H73" s="33" t="s">
        <v>187</v>
      </c>
      <c r="I73" s="51" t="s">
        <v>487</v>
      </c>
      <c r="J73" s="118" t="s">
        <v>186</v>
      </c>
      <c r="K73" s="51" t="s">
        <v>628</v>
      </c>
      <c r="N73" s="122"/>
    </row>
    <row r="74" spans="1:14" s="51" customFormat="1" x14ac:dyDescent="0.25">
      <c r="A74" s="51" t="s">
        <v>489</v>
      </c>
      <c r="B74" s="51" t="s">
        <v>553</v>
      </c>
      <c r="C74" s="51">
        <v>4197.2000000000007</v>
      </c>
      <c r="D74" s="51">
        <f t="shared" si="2"/>
        <v>5573.9707835325371</v>
      </c>
      <c r="E74" s="33" t="s">
        <v>631</v>
      </c>
      <c r="F74" s="33" t="s">
        <v>48</v>
      </c>
      <c r="G74" s="33" t="s">
        <v>68</v>
      </c>
      <c r="H74" s="33" t="s">
        <v>173</v>
      </c>
      <c r="I74" s="51" t="s">
        <v>487</v>
      </c>
      <c r="J74" s="118" t="s">
        <v>503</v>
      </c>
      <c r="K74" s="51" t="s">
        <v>628</v>
      </c>
      <c r="N74" s="122"/>
    </row>
    <row r="75" spans="1:14" s="51" customFormat="1" x14ac:dyDescent="0.25">
      <c r="A75" s="51" t="s">
        <v>489</v>
      </c>
      <c r="B75" s="51" t="s">
        <v>552</v>
      </c>
      <c r="C75" s="51">
        <v>4500</v>
      </c>
      <c r="D75" s="51">
        <f t="shared" si="2"/>
        <v>5976.0956175298807</v>
      </c>
      <c r="E75" s="33" t="s">
        <v>631</v>
      </c>
      <c r="F75" s="33" t="s">
        <v>48</v>
      </c>
      <c r="G75" s="33" t="s">
        <v>68</v>
      </c>
      <c r="H75" s="33" t="s">
        <v>187</v>
      </c>
      <c r="I75" s="51" t="s">
        <v>487</v>
      </c>
      <c r="J75" s="118" t="s">
        <v>551</v>
      </c>
      <c r="K75" s="51" t="s">
        <v>628</v>
      </c>
      <c r="N75" s="122"/>
    </row>
    <row r="76" spans="1:14" s="51" customFormat="1" x14ac:dyDescent="0.25">
      <c r="A76" s="51" t="s">
        <v>489</v>
      </c>
      <c r="B76" s="51" t="s">
        <v>550</v>
      </c>
      <c r="C76" s="51">
        <v>4777.7999999999993</v>
      </c>
      <c r="D76" s="51">
        <f t="shared" si="2"/>
        <v>6345.019920318724</v>
      </c>
      <c r="E76" s="33" t="s">
        <v>631</v>
      </c>
      <c r="F76" s="33" t="s">
        <v>48</v>
      </c>
      <c r="G76" s="33" t="s">
        <v>68</v>
      </c>
      <c r="H76" s="33" t="s">
        <v>173</v>
      </c>
      <c r="I76" s="51" t="s">
        <v>487</v>
      </c>
      <c r="J76" s="118" t="s">
        <v>524</v>
      </c>
      <c r="K76" s="51" t="s">
        <v>628</v>
      </c>
      <c r="N76" s="122"/>
    </row>
    <row r="77" spans="1:14" s="51" customFormat="1" x14ac:dyDescent="0.25">
      <c r="A77" s="51" t="s">
        <v>489</v>
      </c>
      <c r="B77" s="51" t="s">
        <v>549</v>
      </c>
      <c r="C77" s="51">
        <v>6298.4000000000005</v>
      </c>
      <c r="D77" s="51">
        <f t="shared" si="2"/>
        <v>8364.4090305444897</v>
      </c>
      <c r="E77" s="33" t="s">
        <v>631</v>
      </c>
      <c r="F77" s="33" t="s">
        <v>48</v>
      </c>
      <c r="G77" s="33" t="s">
        <v>68</v>
      </c>
      <c r="H77" s="33" t="s">
        <v>173</v>
      </c>
      <c r="I77" s="51" t="s">
        <v>487</v>
      </c>
      <c r="J77" s="118" t="s">
        <v>524</v>
      </c>
      <c r="K77" s="51" t="s">
        <v>628</v>
      </c>
      <c r="N77" s="122"/>
    </row>
    <row r="78" spans="1:14" s="51" customFormat="1" x14ac:dyDescent="0.25">
      <c r="A78" s="51" t="s">
        <v>489</v>
      </c>
      <c r="B78" s="51" t="s">
        <v>548</v>
      </c>
      <c r="C78" s="51">
        <v>6353.4000000000005</v>
      </c>
      <c r="D78" s="51">
        <f t="shared" si="2"/>
        <v>8437.4501992031874</v>
      </c>
      <c r="E78" s="33" t="s">
        <v>631</v>
      </c>
      <c r="F78" s="33" t="s">
        <v>48</v>
      </c>
      <c r="G78" s="33" t="s">
        <v>68</v>
      </c>
      <c r="H78" s="33" t="s">
        <v>173</v>
      </c>
      <c r="I78" s="51" t="s">
        <v>487</v>
      </c>
      <c r="J78" s="118" t="s">
        <v>476</v>
      </c>
      <c r="K78" s="51" t="s">
        <v>628</v>
      </c>
      <c r="N78" s="122"/>
    </row>
    <row r="79" spans="1:14" s="51" customFormat="1" x14ac:dyDescent="0.25">
      <c r="A79" s="51" t="s">
        <v>489</v>
      </c>
      <c r="B79" s="51" t="s">
        <v>547</v>
      </c>
      <c r="C79" s="51">
        <v>6863.8</v>
      </c>
      <c r="D79" s="51">
        <f t="shared" si="2"/>
        <v>9115.2722443559105</v>
      </c>
      <c r="E79" s="33" t="s">
        <v>631</v>
      </c>
      <c r="F79" s="33" t="s">
        <v>48</v>
      </c>
      <c r="G79" s="33" t="s">
        <v>68</v>
      </c>
      <c r="H79" s="33" t="s">
        <v>173</v>
      </c>
      <c r="I79" s="51" t="s">
        <v>487</v>
      </c>
      <c r="J79" s="118" t="s">
        <v>415</v>
      </c>
      <c r="K79" s="51" t="s">
        <v>628</v>
      </c>
      <c r="N79" s="122"/>
    </row>
    <row r="80" spans="1:14" s="51" customFormat="1" x14ac:dyDescent="0.25">
      <c r="A80" s="51" t="s">
        <v>489</v>
      </c>
      <c r="B80" s="51" t="s">
        <v>546</v>
      </c>
      <c r="C80" s="51">
        <v>7007.3</v>
      </c>
      <c r="D80" s="51">
        <f t="shared" si="2"/>
        <v>9305.8432934926968</v>
      </c>
      <c r="E80" s="33" t="s">
        <v>631</v>
      </c>
      <c r="F80" s="33" t="s">
        <v>48</v>
      </c>
      <c r="G80" s="33" t="s">
        <v>68</v>
      </c>
      <c r="H80" s="33" t="s">
        <v>173</v>
      </c>
      <c r="I80" s="51" t="s">
        <v>181</v>
      </c>
      <c r="J80" s="118" t="s">
        <v>218</v>
      </c>
      <c r="K80" s="51" t="s">
        <v>628</v>
      </c>
      <c r="N80" s="122"/>
    </row>
    <row r="81" spans="1:14" s="51" customFormat="1" x14ac:dyDescent="0.25">
      <c r="A81" s="51" t="s">
        <v>489</v>
      </c>
      <c r="B81" s="51" t="s">
        <v>545</v>
      </c>
      <c r="C81" s="51">
        <v>7500</v>
      </c>
      <c r="D81" s="51">
        <f t="shared" si="2"/>
        <v>9960.1593625498008</v>
      </c>
      <c r="E81" s="33" t="s">
        <v>631</v>
      </c>
      <c r="F81" s="33" t="s">
        <v>48</v>
      </c>
      <c r="G81" s="33" t="s">
        <v>68</v>
      </c>
      <c r="H81" s="33" t="s">
        <v>72</v>
      </c>
      <c r="I81" s="51" t="s">
        <v>487</v>
      </c>
      <c r="J81" s="118" t="s">
        <v>544</v>
      </c>
      <c r="K81" s="51" t="s">
        <v>628</v>
      </c>
      <c r="N81" s="122"/>
    </row>
    <row r="82" spans="1:14" s="51" customFormat="1" x14ac:dyDescent="0.25">
      <c r="A82" s="51" t="s">
        <v>489</v>
      </c>
      <c r="B82" s="51" t="s">
        <v>543</v>
      </c>
      <c r="C82" s="51">
        <v>7570.49</v>
      </c>
      <c r="D82" s="51">
        <f t="shared" si="2"/>
        <v>10053.771580345285</v>
      </c>
      <c r="E82" s="33" t="s">
        <v>631</v>
      </c>
      <c r="F82" s="33" t="s">
        <v>48</v>
      </c>
      <c r="G82" s="33" t="s">
        <v>68</v>
      </c>
      <c r="H82" s="33" t="s">
        <v>72</v>
      </c>
      <c r="I82" s="51" t="s">
        <v>268</v>
      </c>
      <c r="J82" s="118" t="s">
        <v>542</v>
      </c>
      <c r="K82" s="51" t="s">
        <v>628</v>
      </c>
      <c r="N82" s="122"/>
    </row>
    <row r="83" spans="1:14" s="51" customFormat="1" x14ac:dyDescent="0.25">
      <c r="A83" s="51" t="s">
        <v>489</v>
      </c>
      <c r="B83" s="51" t="s">
        <v>541</v>
      </c>
      <c r="C83" s="51">
        <v>8220</v>
      </c>
      <c r="D83" s="51">
        <f t="shared" si="2"/>
        <v>10916.334661354582</v>
      </c>
      <c r="E83" s="33" t="s">
        <v>631</v>
      </c>
      <c r="F83" s="33" t="s">
        <v>48</v>
      </c>
      <c r="G83" s="33" t="s">
        <v>68</v>
      </c>
      <c r="H83" s="33" t="s">
        <v>173</v>
      </c>
      <c r="I83" s="51" t="s">
        <v>487</v>
      </c>
      <c r="J83" s="118" t="s">
        <v>540</v>
      </c>
      <c r="K83" s="51" t="s">
        <v>628</v>
      </c>
      <c r="N83" s="122"/>
    </row>
    <row r="84" spans="1:14" s="51" customFormat="1" x14ac:dyDescent="0.25">
      <c r="A84" s="51" t="s">
        <v>489</v>
      </c>
      <c r="B84" s="51" t="s">
        <v>539</v>
      </c>
      <c r="C84" s="51">
        <v>9166.2000000000007</v>
      </c>
      <c r="D84" s="51">
        <f t="shared" si="2"/>
        <v>12172.908366533866</v>
      </c>
      <c r="E84" s="33" t="s">
        <v>631</v>
      </c>
      <c r="F84" s="33" t="s">
        <v>48</v>
      </c>
      <c r="G84" s="33" t="s">
        <v>68</v>
      </c>
      <c r="H84" s="33" t="s">
        <v>173</v>
      </c>
      <c r="I84" s="51" t="s">
        <v>487</v>
      </c>
      <c r="J84" s="118" t="s">
        <v>225</v>
      </c>
      <c r="K84" s="51" t="s">
        <v>628</v>
      </c>
      <c r="N84" s="122"/>
    </row>
    <row r="85" spans="1:14" s="51" customFormat="1" x14ac:dyDescent="0.25">
      <c r="A85" s="51" t="s">
        <v>489</v>
      </c>
      <c r="B85" s="51" t="s">
        <v>538</v>
      </c>
      <c r="C85" s="51">
        <v>9364.2740000000013</v>
      </c>
      <c r="D85" s="51">
        <f t="shared" si="2"/>
        <v>12435.954847277559</v>
      </c>
      <c r="E85" s="33" t="s">
        <v>631</v>
      </c>
      <c r="F85" s="33" t="s">
        <v>48</v>
      </c>
      <c r="G85" s="33" t="s">
        <v>68</v>
      </c>
      <c r="H85" s="33" t="s">
        <v>173</v>
      </c>
      <c r="I85" s="51" t="s">
        <v>487</v>
      </c>
      <c r="J85" s="118" t="s">
        <v>508</v>
      </c>
      <c r="K85" s="51" t="s">
        <v>628</v>
      </c>
      <c r="N85" s="122"/>
    </row>
    <row r="86" spans="1:14" s="51" customFormat="1" x14ac:dyDescent="0.25">
      <c r="A86" s="51" t="s">
        <v>489</v>
      </c>
      <c r="B86" s="51" t="s">
        <v>189</v>
      </c>
      <c r="C86" s="51">
        <v>11666.400000000001</v>
      </c>
      <c r="D86" s="51">
        <f t="shared" si="2"/>
        <v>15493.227091633467</v>
      </c>
      <c r="E86" s="33" t="s">
        <v>631</v>
      </c>
      <c r="F86" s="33" t="s">
        <v>48</v>
      </c>
      <c r="G86" s="33" t="s">
        <v>68</v>
      </c>
      <c r="H86" s="33" t="s">
        <v>72</v>
      </c>
      <c r="I86" s="51" t="s">
        <v>86</v>
      </c>
      <c r="J86" s="118" t="s">
        <v>163</v>
      </c>
      <c r="K86" s="51" t="s">
        <v>628</v>
      </c>
      <c r="N86" s="122"/>
    </row>
    <row r="87" spans="1:14" s="51" customFormat="1" x14ac:dyDescent="0.25">
      <c r="A87" s="51" t="s">
        <v>489</v>
      </c>
      <c r="B87" s="51" t="s">
        <v>537</v>
      </c>
      <c r="C87" s="51">
        <v>12290.4</v>
      </c>
      <c r="D87" s="51">
        <f t="shared" si="2"/>
        <v>16321.912350597609</v>
      </c>
      <c r="E87" s="33" t="s">
        <v>631</v>
      </c>
      <c r="F87" s="33" t="s">
        <v>48</v>
      </c>
      <c r="G87" s="33" t="s">
        <v>68</v>
      </c>
      <c r="H87" s="33" t="s">
        <v>173</v>
      </c>
      <c r="I87" s="51" t="s">
        <v>487</v>
      </c>
      <c r="J87" s="118" t="s">
        <v>225</v>
      </c>
      <c r="K87" s="51" t="s">
        <v>628</v>
      </c>
      <c r="N87" s="122"/>
    </row>
    <row r="88" spans="1:14" s="51" customFormat="1" x14ac:dyDescent="0.25">
      <c r="A88" s="51" t="s">
        <v>489</v>
      </c>
      <c r="B88" s="51" t="s">
        <v>536</v>
      </c>
      <c r="C88" s="51">
        <v>13324.2</v>
      </c>
      <c r="D88" s="51">
        <f t="shared" si="2"/>
        <v>17694.820717131475</v>
      </c>
      <c r="E88" s="33" t="s">
        <v>631</v>
      </c>
      <c r="F88" s="33" t="s">
        <v>48</v>
      </c>
      <c r="G88" s="33" t="s">
        <v>68</v>
      </c>
      <c r="H88" s="33" t="s">
        <v>173</v>
      </c>
      <c r="I88" s="51" t="s">
        <v>487</v>
      </c>
      <c r="J88" s="118" t="s">
        <v>503</v>
      </c>
      <c r="K88" s="51" t="s">
        <v>628</v>
      </c>
      <c r="N88" s="122"/>
    </row>
    <row r="89" spans="1:14" s="51" customFormat="1" x14ac:dyDescent="0.25">
      <c r="A89" s="51" t="s">
        <v>489</v>
      </c>
      <c r="B89" s="51" t="s">
        <v>535</v>
      </c>
      <c r="C89" s="51">
        <v>14035.599999999999</v>
      </c>
      <c r="D89" s="51">
        <f t="shared" si="2"/>
        <v>18639.57503320053</v>
      </c>
      <c r="E89" s="33" t="s">
        <v>631</v>
      </c>
      <c r="F89" s="33" t="s">
        <v>48</v>
      </c>
      <c r="G89" s="33" t="s">
        <v>68</v>
      </c>
      <c r="H89" s="33" t="s">
        <v>173</v>
      </c>
      <c r="I89" s="51" t="s">
        <v>487</v>
      </c>
      <c r="J89" s="118" t="s">
        <v>503</v>
      </c>
      <c r="K89" s="51" t="s">
        <v>628</v>
      </c>
      <c r="N89" s="122"/>
    </row>
    <row r="90" spans="1:14" s="51" customFormat="1" x14ac:dyDescent="0.25">
      <c r="A90" s="51" t="s">
        <v>489</v>
      </c>
      <c r="B90" s="51" t="s">
        <v>534</v>
      </c>
      <c r="C90" s="51">
        <v>14450</v>
      </c>
      <c r="D90" s="51">
        <f t="shared" si="2"/>
        <v>19189.907038512618</v>
      </c>
      <c r="E90" s="33" t="s">
        <v>631</v>
      </c>
      <c r="F90" s="33" t="s">
        <v>48</v>
      </c>
      <c r="G90" s="33" t="s">
        <v>68</v>
      </c>
      <c r="H90" s="33" t="s">
        <v>173</v>
      </c>
      <c r="I90" s="51" t="s">
        <v>487</v>
      </c>
      <c r="J90" s="118" t="s">
        <v>243</v>
      </c>
      <c r="K90" s="51" t="s">
        <v>628</v>
      </c>
      <c r="N90" s="122"/>
    </row>
    <row r="91" spans="1:14" s="51" customFormat="1" x14ac:dyDescent="0.25">
      <c r="A91" s="51" t="s">
        <v>489</v>
      </c>
      <c r="B91" s="51" t="s">
        <v>533</v>
      </c>
      <c r="C91" s="51">
        <v>15000</v>
      </c>
      <c r="D91" s="51">
        <f t="shared" si="2"/>
        <v>19920.318725099602</v>
      </c>
      <c r="E91" s="33" t="s">
        <v>631</v>
      </c>
      <c r="F91" s="33" t="s">
        <v>48</v>
      </c>
      <c r="G91" s="33" t="s">
        <v>68</v>
      </c>
      <c r="H91" s="33" t="s">
        <v>173</v>
      </c>
      <c r="I91" s="51" t="s">
        <v>487</v>
      </c>
      <c r="J91" s="118" t="s">
        <v>526</v>
      </c>
      <c r="K91" s="51" t="s">
        <v>628</v>
      </c>
      <c r="N91" s="122"/>
    </row>
    <row r="92" spans="1:14" s="51" customFormat="1" x14ac:dyDescent="0.25">
      <c r="A92" s="51" t="s">
        <v>489</v>
      </c>
      <c r="B92" s="51" t="s">
        <v>532</v>
      </c>
      <c r="C92" s="51">
        <f>348833/3</f>
        <v>116277.66666666667</v>
      </c>
      <c r="D92" s="51">
        <f t="shared" si="2"/>
        <v>154419.21204072598</v>
      </c>
      <c r="E92" s="33" t="s">
        <v>631</v>
      </c>
      <c r="F92" s="33" t="s">
        <v>48</v>
      </c>
      <c r="G92" s="33" t="s">
        <v>68</v>
      </c>
      <c r="H92" s="33" t="s">
        <v>173</v>
      </c>
      <c r="I92" s="51" t="s">
        <v>226</v>
      </c>
      <c r="J92" s="118" t="s">
        <v>190</v>
      </c>
      <c r="K92" s="51" t="s">
        <v>628</v>
      </c>
      <c r="N92" s="122"/>
    </row>
    <row r="93" spans="1:14" s="51" customFormat="1" x14ac:dyDescent="0.25">
      <c r="A93" s="51" t="s">
        <v>489</v>
      </c>
      <c r="B93" s="51" t="s">
        <v>531</v>
      </c>
      <c r="C93" s="51">
        <v>18383.5</v>
      </c>
      <c r="D93" s="51">
        <f t="shared" si="2"/>
        <v>24413.678618857903</v>
      </c>
      <c r="E93" s="33" t="s">
        <v>631</v>
      </c>
      <c r="F93" s="33" t="s">
        <v>48</v>
      </c>
      <c r="G93" s="33" t="s">
        <v>68</v>
      </c>
      <c r="H93" s="33" t="s">
        <v>72</v>
      </c>
      <c r="I93" s="51" t="s">
        <v>487</v>
      </c>
      <c r="J93" s="118" t="s">
        <v>530</v>
      </c>
      <c r="K93" s="51" t="s">
        <v>628</v>
      </c>
      <c r="N93" s="122"/>
    </row>
    <row r="94" spans="1:14" s="51" customFormat="1" x14ac:dyDescent="0.25">
      <c r="A94" s="51" t="s">
        <v>489</v>
      </c>
      <c r="B94" s="51" t="s">
        <v>529</v>
      </c>
      <c r="C94" s="51">
        <v>19012.973999999998</v>
      </c>
      <c r="D94" s="51">
        <f t="shared" si="2"/>
        <v>25249.633466135456</v>
      </c>
      <c r="E94" s="33" t="s">
        <v>631</v>
      </c>
      <c r="F94" s="33" t="s">
        <v>48</v>
      </c>
      <c r="G94" s="33" t="s">
        <v>68</v>
      </c>
      <c r="H94" s="33" t="s">
        <v>173</v>
      </c>
      <c r="I94" s="51" t="s">
        <v>487</v>
      </c>
      <c r="J94" s="118" t="s">
        <v>528</v>
      </c>
      <c r="K94" s="51" t="s">
        <v>628</v>
      </c>
      <c r="N94" s="122"/>
    </row>
    <row r="95" spans="1:14" s="51" customFormat="1" x14ac:dyDescent="0.25">
      <c r="A95" s="51" t="s">
        <v>489</v>
      </c>
      <c r="B95" s="51" t="s">
        <v>527</v>
      </c>
      <c r="C95" s="51">
        <v>20000</v>
      </c>
      <c r="D95" s="51">
        <f t="shared" si="2"/>
        <v>26560.42496679947</v>
      </c>
      <c r="E95" s="33" t="s">
        <v>631</v>
      </c>
      <c r="F95" s="33" t="s">
        <v>48</v>
      </c>
      <c r="G95" s="33" t="s">
        <v>68</v>
      </c>
      <c r="H95" s="33" t="s">
        <v>173</v>
      </c>
      <c r="I95" s="51" t="s">
        <v>487</v>
      </c>
      <c r="J95" s="118" t="s">
        <v>526</v>
      </c>
      <c r="K95" s="51" t="s">
        <v>628</v>
      </c>
      <c r="N95" s="122"/>
    </row>
    <row r="96" spans="1:14" s="51" customFormat="1" x14ac:dyDescent="0.25">
      <c r="A96" s="51" t="s">
        <v>489</v>
      </c>
      <c r="B96" s="51" t="s">
        <v>525</v>
      </c>
      <c r="C96" s="51">
        <v>20242.400000000001</v>
      </c>
      <c r="D96" s="51">
        <f t="shared" si="2"/>
        <v>26882.337317397079</v>
      </c>
      <c r="E96" s="33" t="s">
        <v>631</v>
      </c>
      <c r="F96" s="33" t="s">
        <v>48</v>
      </c>
      <c r="G96" s="33" t="s">
        <v>68</v>
      </c>
      <c r="H96" s="33" t="s">
        <v>173</v>
      </c>
      <c r="I96" s="51" t="s">
        <v>487</v>
      </c>
      <c r="J96" s="118" t="s">
        <v>524</v>
      </c>
      <c r="K96" s="51" t="s">
        <v>628</v>
      </c>
      <c r="N96" s="122"/>
    </row>
    <row r="97" spans="1:14" s="51" customFormat="1" x14ac:dyDescent="0.25">
      <c r="A97" s="51" t="s">
        <v>489</v>
      </c>
      <c r="B97" s="51" t="s">
        <v>523</v>
      </c>
      <c r="C97" s="51">
        <v>21240</v>
      </c>
      <c r="D97" s="51">
        <f t="shared" si="2"/>
        <v>28207.171314741037</v>
      </c>
      <c r="E97" s="33" t="s">
        <v>631</v>
      </c>
      <c r="F97" s="33" t="s">
        <v>48</v>
      </c>
      <c r="G97" s="33" t="s">
        <v>68</v>
      </c>
      <c r="H97" s="33" t="s">
        <v>173</v>
      </c>
      <c r="I97" s="51" t="s">
        <v>487</v>
      </c>
      <c r="J97" s="118" t="s">
        <v>163</v>
      </c>
      <c r="K97" s="51" t="s">
        <v>628</v>
      </c>
      <c r="N97" s="122"/>
    </row>
    <row r="98" spans="1:14" s="51" customFormat="1" x14ac:dyDescent="0.25">
      <c r="A98" s="51" t="s">
        <v>489</v>
      </c>
      <c r="B98" s="51" t="s">
        <v>522</v>
      </c>
      <c r="C98" s="51">
        <v>23319.24</v>
      </c>
      <c r="D98" s="51">
        <f t="shared" si="2"/>
        <v>30968.446215139444</v>
      </c>
      <c r="E98" s="33" t="s">
        <v>631</v>
      </c>
      <c r="F98" s="33" t="s">
        <v>48</v>
      </c>
      <c r="G98" s="33" t="s">
        <v>68</v>
      </c>
      <c r="H98" s="33" t="s">
        <v>173</v>
      </c>
      <c r="I98" s="51" t="s">
        <v>521</v>
      </c>
      <c r="J98" s="118" t="s">
        <v>197</v>
      </c>
      <c r="K98" s="51" t="s">
        <v>628</v>
      </c>
      <c r="N98" s="122"/>
    </row>
    <row r="99" spans="1:14" s="51" customFormat="1" x14ac:dyDescent="0.25">
      <c r="A99" s="51" t="s">
        <v>489</v>
      </c>
      <c r="B99" s="51" t="s">
        <v>520</v>
      </c>
      <c r="C99" s="51">
        <v>25191.45</v>
      </c>
      <c r="D99" s="51">
        <f t="shared" si="2"/>
        <v>33454.780876494027</v>
      </c>
      <c r="E99" s="33" t="s">
        <v>631</v>
      </c>
      <c r="F99" s="33" t="s">
        <v>48</v>
      </c>
      <c r="G99" s="33" t="s">
        <v>68</v>
      </c>
      <c r="H99" s="33" t="s">
        <v>187</v>
      </c>
      <c r="I99" s="51" t="s">
        <v>181</v>
      </c>
      <c r="J99" s="118" t="s">
        <v>210</v>
      </c>
      <c r="K99" s="51" t="s">
        <v>628</v>
      </c>
      <c r="N99" s="122"/>
    </row>
    <row r="100" spans="1:14" s="51" customFormat="1" x14ac:dyDescent="0.25">
      <c r="A100" s="51" t="s">
        <v>489</v>
      </c>
      <c r="B100" s="51" t="s">
        <v>519</v>
      </c>
      <c r="C100" s="51">
        <v>27057.600000000002</v>
      </c>
      <c r="D100" s="51">
        <f t="shared" si="2"/>
        <v>35933.067729083668</v>
      </c>
      <c r="E100" s="33" t="s">
        <v>631</v>
      </c>
      <c r="F100" s="33" t="s">
        <v>48</v>
      </c>
      <c r="G100" s="33" t="s">
        <v>68</v>
      </c>
      <c r="H100" s="33" t="s">
        <v>173</v>
      </c>
      <c r="I100" s="51" t="s">
        <v>487</v>
      </c>
      <c r="J100" s="118" t="s">
        <v>476</v>
      </c>
      <c r="K100" s="51" t="s">
        <v>628</v>
      </c>
      <c r="N100" s="122"/>
    </row>
    <row r="101" spans="1:14" s="51" customFormat="1" x14ac:dyDescent="0.25">
      <c r="A101" s="51" t="s">
        <v>489</v>
      </c>
      <c r="B101" s="51" t="s">
        <v>518</v>
      </c>
      <c r="C101" s="51">
        <v>29200.7</v>
      </c>
      <c r="D101" s="51">
        <f t="shared" si="2"/>
        <v>38779.15006640106</v>
      </c>
      <c r="E101" s="33" t="s">
        <v>631</v>
      </c>
      <c r="F101" s="33" t="s">
        <v>48</v>
      </c>
      <c r="G101" s="33" t="s">
        <v>68</v>
      </c>
      <c r="H101" s="33" t="s">
        <v>187</v>
      </c>
      <c r="I101" s="51" t="s">
        <v>487</v>
      </c>
      <c r="J101" s="118" t="s">
        <v>517</v>
      </c>
      <c r="K101" s="51" t="s">
        <v>628</v>
      </c>
      <c r="N101" s="122"/>
    </row>
    <row r="102" spans="1:14" s="51" customFormat="1" x14ac:dyDescent="0.25">
      <c r="A102" s="51" t="s">
        <v>489</v>
      </c>
      <c r="B102" s="51" t="s">
        <v>516</v>
      </c>
      <c r="C102" s="51">
        <v>31378.400000000001</v>
      </c>
      <c r="D102" s="51">
        <f t="shared" si="2"/>
        <v>41671.181938911024</v>
      </c>
      <c r="E102" s="33" t="s">
        <v>631</v>
      </c>
      <c r="F102" s="33" t="s">
        <v>48</v>
      </c>
      <c r="G102" s="33" t="s">
        <v>68</v>
      </c>
      <c r="H102" s="33" t="s">
        <v>173</v>
      </c>
      <c r="I102" s="51" t="s">
        <v>487</v>
      </c>
      <c r="J102" s="118" t="s">
        <v>228</v>
      </c>
      <c r="K102" s="51" t="s">
        <v>628</v>
      </c>
      <c r="N102" s="122"/>
    </row>
    <row r="103" spans="1:14" s="51" customFormat="1" x14ac:dyDescent="0.25">
      <c r="A103" s="51" t="s">
        <v>489</v>
      </c>
      <c r="B103" s="51" t="s">
        <v>515</v>
      </c>
      <c r="C103" s="51">
        <v>31716.51</v>
      </c>
      <c r="D103" s="51">
        <f t="shared" si="2"/>
        <v>42120.199203187251</v>
      </c>
      <c r="E103" s="33" t="s">
        <v>631</v>
      </c>
      <c r="F103" s="33" t="s">
        <v>48</v>
      </c>
      <c r="G103" s="33" t="s">
        <v>68</v>
      </c>
      <c r="H103" s="33" t="s">
        <v>173</v>
      </c>
      <c r="I103" s="51" t="s">
        <v>487</v>
      </c>
      <c r="J103" s="118" t="s">
        <v>508</v>
      </c>
      <c r="K103" s="51" t="s">
        <v>628</v>
      </c>
      <c r="N103" s="122"/>
    </row>
    <row r="104" spans="1:14" s="51" customFormat="1" x14ac:dyDescent="0.25">
      <c r="A104" s="51" t="s">
        <v>489</v>
      </c>
      <c r="B104" s="51" t="s">
        <v>514</v>
      </c>
      <c r="C104" s="51">
        <v>34746.6</v>
      </c>
      <c r="D104" s="51">
        <f t="shared" si="2"/>
        <v>46144.22310756972</v>
      </c>
      <c r="E104" s="33" t="s">
        <v>631</v>
      </c>
      <c r="F104" s="33" t="s">
        <v>48</v>
      </c>
      <c r="G104" s="33" t="s">
        <v>68</v>
      </c>
      <c r="H104" s="33" t="s">
        <v>173</v>
      </c>
      <c r="I104" s="51" t="s">
        <v>487</v>
      </c>
      <c r="J104" s="118" t="s">
        <v>218</v>
      </c>
      <c r="K104" s="51" t="s">
        <v>628</v>
      </c>
      <c r="N104" s="122"/>
    </row>
    <row r="105" spans="1:14" s="51" customFormat="1" x14ac:dyDescent="0.25">
      <c r="A105" s="51" t="s">
        <v>489</v>
      </c>
      <c r="B105" s="51" t="s">
        <v>513</v>
      </c>
      <c r="C105" s="51">
        <v>35471.5</v>
      </c>
      <c r="D105" s="51">
        <f t="shared" si="2"/>
        <v>47106.905710491366</v>
      </c>
      <c r="E105" s="33" t="s">
        <v>631</v>
      </c>
      <c r="F105" s="33" t="s">
        <v>48</v>
      </c>
      <c r="G105" s="33" t="s">
        <v>68</v>
      </c>
      <c r="H105" s="33" t="s">
        <v>72</v>
      </c>
      <c r="I105" s="51" t="s">
        <v>487</v>
      </c>
      <c r="J105" s="118" t="s">
        <v>234</v>
      </c>
      <c r="K105" s="51" t="s">
        <v>628</v>
      </c>
      <c r="N105" s="122"/>
    </row>
    <row r="106" spans="1:14" s="51" customFormat="1" x14ac:dyDescent="0.25">
      <c r="A106" s="51" t="s">
        <v>489</v>
      </c>
      <c r="B106" s="51" t="s">
        <v>512</v>
      </c>
      <c r="C106" s="51">
        <v>38848.200000000004</v>
      </c>
      <c r="D106" s="51">
        <f t="shared" si="2"/>
        <v>51591.235059760962</v>
      </c>
      <c r="E106" s="33" t="s">
        <v>631</v>
      </c>
      <c r="F106" s="33" t="s">
        <v>48</v>
      </c>
      <c r="G106" s="33" t="s">
        <v>68</v>
      </c>
      <c r="H106" s="33" t="s">
        <v>173</v>
      </c>
      <c r="I106" s="51" t="s">
        <v>487</v>
      </c>
      <c r="J106" s="118" t="s">
        <v>228</v>
      </c>
      <c r="K106" s="51" t="s">
        <v>628</v>
      </c>
      <c r="N106" s="122"/>
    </row>
    <row r="107" spans="1:14" s="51" customFormat="1" x14ac:dyDescent="0.25">
      <c r="A107" s="51" t="s">
        <v>489</v>
      </c>
      <c r="B107" s="51" t="s">
        <v>511</v>
      </c>
      <c r="C107" s="51">
        <v>44550.400000000001</v>
      </c>
      <c r="D107" s="51">
        <f t="shared" si="2"/>
        <v>59163.877822045157</v>
      </c>
      <c r="E107" s="33" t="s">
        <v>631</v>
      </c>
      <c r="F107" s="33" t="s">
        <v>48</v>
      </c>
      <c r="G107" s="33" t="s">
        <v>68</v>
      </c>
      <c r="H107" s="33" t="s">
        <v>173</v>
      </c>
      <c r="I107" s="51" t="s">
        <v>487</v>
      </c>
      <c r="J107" s="118" t="s">
        <v>510</v>
      </c>
      <c r="K107" s="51" t="s">
        <v>628</v>
      </c>
      <c r="N107" s="122"/>
    </row>
    <row r="108" spans="1:14" s="51" customFormat="1" x14ac:dyDescent="0.25">
      <c r="A108" s="51" t="s">
        <v>489</v>
      </c>
      <c r="B108" s="51" t="s">
        <v>509</v>
      </c>
      <c r="C108" s="51">
        <v>46158.876000000004</v>
      </c>
      <c r="D108" s="51">
        <f t="shared" si="2"/>
        <v>61299.968127490043</v>
      </c>
      <c r="E108" s="33" t="s">
        <v>631</v>
      </c>
      <c r="F108" s="33" t="s">
        <v>48</v>
      </c>
      <c r="G108" s="33" t="s">
        <v>68</v>
      </c>
      <c r="H108" s="33" t="s">
        <v>173</v>
      </c>
      <c r="I108" s="51" t="s">
        <v>487</v>
      </c>
      <c r="J108" s="118" t="s">
        <v>508</v>
      </c>
      <c r="K108" s="51" t="s">
        <v>628</v>
      </c>
      <c r="N108" s="122"/>
    </row>
    <row r="109" spans="1:14" s="51" customFormat="1" x14ac:dyDescent="0.25">
      <c r="A109" s="51" t="s">
        <v>489</v>
      </c>
      <c r="B109" s="51" t="s">
        <v>507</v>
      </c>
      <c r="C109" s="51">
        <v>49184.6</v>
      </c>
      <c r="D109" s="51">
        <f t="shared" si="2"/>
        <v>65318.193891102259</v>
      </c>
      <c r="E109" s="33" t="s">
        <v>631</v>
      </c>
      <c r="F109" s="33" t="s">
        <v>48</v>
      </c>
      <c r="G109" s="33" t="s">
        <v>68</v>
      </c>
      <c r="H109" s="33" t="s">
        <v>173</v>
      </c>
      <c r="I109" s="51" t="s">
        <v>487</v>
      </c>
      <c r="J109" s="118" t="s">
        <v>218</v>
      </c>
      <c r="K109" s="51" t="s">
        <v>628</v>
      </c>
      <c r="N109" s="122"/>
    </row>
    <row r="110" spans="1:14" s="51" customFormat="1" x14ac:dyDescent="0.25">
      <c r="A110" s="51" t="s">
        <v>489</v>
      </c>
      <c r="B110" s="51" t="s">
        <v>506</v>
      </c>
      <c r="C110" s="51">
        <v>50000</v>
      </c>
      <c r="D110" s="51">
        <f t="shared" si="2"/>
        <v>66401.06241699867</v>
      </c>
      <c r="E110" s="33" t="s">
        <v>631</v>
      </c>
      <c r="F110" s="33" t="s">
        <v>48</v>
      </c>
      <c r="G110" s="33" t="s">
        <v>68</v>
      </c>
      <c r="H110" s="33" t="s">
        <v>173</v>
      </c>
      <c r="I110" s="51" t="s">
        <v>106</v>
      </c>
      <c r="J110" s="118" t="s">
        <v>505</v>
      </c>
      <c r="K110" s="51" t="s">
        <v>628</v>
      </c>
      <c r="N110" s="122"/>
    </row>
    <row r="111" spans="1:14" s="51" customFormat="1" x14ac:dyDescent="0.25">
      <c r="A111" s="51" t="s">
        <v>489</v>
      </c>
      <c r="B111" s="51" t="s">
        <v>504</v>
      </c>
      <c r="C111" s="51">
        <v>51858.6</v>
      </c>
      <c r="D111" s="51">
        <f t="shared" si="2"/>
        <v>68869.322709163345</v>
      </c>
      <c r="E111" s="33" t="s">
        <v>631</v>
      </c>
      <c r="F111" s="33" t="s">
        <v>48</v>
      </c>
      <c r="G111" s="33" t="s">
        <v>68</v>
      </c>
      <c r="H111" s="33" t="s">
        <v>173</v>
      </c>
      <c r="I111" s="51" t="s">
        <v>487</v>
      </c>
      <c r="J111" s="118" t="s">
        <v>503</v>
      </c>
      <c r="K111" s="51" t="s">
        <v>628</v>
      </c>
      <c r="N111" s="122"/>
    </row>
    <row r="112" spans="1:14" s="51" customFormat="1" x14ac:dyDescent="0.25">
      <c r="A112" s="51" t="s">
        <v>489</v>
      </c>
      <c r="B112" s="51" t="s">
        <v>502</v>
      </c>
      <c r="C112" s="51">
        <v>59540.4</v>
      </c>
      <c r="D112" s="51">
        <f t="shared" si="2"/>
        <v>79070.91633466135</v>
      </c>
      <c r="E112" s="33" t="s">
        <v>631</v>
      </c>
      <c r="F112" s="33" t="s">
        <v>48</v>
      </c>
      <c r="G112" s="33" t="s">
        <v>68</v>
      </c>
      <c r="H112" s="33" t="s">
        <v>173</v>
      </c>
      <c r="I112" s="51" t="s">
        <v>487</v>
      </c>
      <c r="J112" s="118" t="s">
        <v>220</v>
      </c>
      <c r="K112" s="51" t="s">
        <v>628</v>
      </c>
      <c r="N112" s="122"/>
    </row>
    <row r="113" spans="1:15" s="51" customFormat="1" x14ac:dyDescent="0.25">
      <c r="A113" s="51" t="s">
        <v>489</v>
      </c>
      <c r="B113" s="51" t="s">
        <v>501</v>
      </c>
      <c r="C113" s="51">
        <v>69904</v>
      </c>
      <c r="D113" s="51">
        <f t="shared" si="2"/>
        <v>92833.997343957497</v>
      </c>
      <c r="E113" s="33" t="s">
        <v>631</v>
      </c>
      <c r="F113" s="33" t="s">
        <v>48</v>
      </c>
      <c r="G113" s="33" t="s">
        <v>68</v>
      </c>
      <c r="H113" s="33" t="s">
        <v>173</v>
      </c>
      <c r="I113" s="51" t="s">
        <v>487</v>
      </c>
      <c r="J113" s="118" t="s">
        <v>220</v>
      </c>
      <c r="K113" s="51" t="s">
        <v>628</v>
      </c>
      <c r="N113" s="122"/>
    </row>
    <row r="114" spans="1:15" s="51" customFormat="1" x14ac:dyDescent="0.25">
      <c r="A114" s="51" t="s">
        <v>489</v>
      </c>
      <c r="B114" s="51" t="s">
        <v>500</v>
      </c>
      <c r="C114" s="51">
        <v>80260</v>
      </c>
      <c r="D114" s="51">
        <f t="shared" si="2"/>
        <v>106586.98539176627</v>
      </c>
      <c r="E114" s="33" t="s">
        <v>631</v>
      </c>
      <c r="F114" s="33" t="s">
        <v>48</v>
      </c>
      <c r="G114" s="33" t="s">
        <v>68</v>
      </c>
      <c r="H114" s="33" t="s">
        <v>173</v>
      </c>
      <c r="I114" s="51" t="s">
        <v>487</v>
      </c>
      <c r="J114" s="118" t="s">
        <v>197</v>
      </c>
      <c r="K114" s="51" t="s">
        <v>628</v>
      </c>
      <c r="N114" s="122"/>
    </row>
    <row r="115" spans="1:15" s="51" customFormat="1" x14ac:dyDescent="0.25">
      <c r="A115" s="51" t="s">
        <v>489</v>
      </c>
      <c r="B115" s="51" t="s">
        <v>499</v>
      </c>
      <c r="C115" s="51">
        <v>96889.400000000009</v>
      </c>
      <c r="D115" s="51">
        <f t="shared" si="2"/>
        <v>128671.18193891103</v>
      </c>
      <c r="E115" s="33" t="s">
        <v>631</v>
      </c>
      <c r="F115" s="33" t="s">
        <v>48</v>
      </c>
      <c r="G115" s="33" t="s">
        <v>68</v>
      </c>
      <c r="H115" s="33" t="s">
        <v>72</v>
      </c>
      <c r="I115" s="51" t="s">
        <v>86</v>
      </c>
      <c r="J115" s="118" t="s">
        <v>498</v>
      </c>
      <c r="K115" s="51" t="s">
        <v>628</v>
      </c>
      <c r="N115" s="122"/>
    </row>
    <row r="116" spans="1:15" s="51" customFormat="1" x14ac:dyDescent="0.25">
      <c r="A116" s="51" t="s">
        <v>489</v>
      </c>
      <c r="B116" s="51" t="s">
        <v>497</v>
      </c>
      <c r="C116" s="51">
        <v>104849.54</v>
      </c>
      <c r="D116" s="51">
        <f t="shared" si="2"/>
        <v>139242.41699867198</v>
      </c>
      <c r="E116" s="33" t="s">
        <v>631</v>
      </c>
      <c r="F116" s="33" t="s">
        <v>48</v>
      </c>
      <c r="G116" s="33" t="s">
        <v>68</v>
      </c>
      <c r="H116" s="33" t="s">
        <v>173</v>
      </c>
      <c r="I116" s="51" t="s">
        <v>181</v>
      </c>
      <c r="J116" s="118" t="s">
        <v>197</v>
      </c>
      <c r="K116" s="51" t="s">
        <v>628</v>
      </c>
      <c r="N116" s="122"/>
    </row>
    <row r="117" spans="1:15" s="51" customFormat="1" x14ac:dyDescent="0.25">
      <c r="A117" s="51" t="s">
        <v>489</v>
      </c>
      <c r="B117" s="51" t="s">
        <v>496</v>
      </c>
      <c r="C117" s="51">
        <v>106720.40000000001</v>
      </c>
      <c r="D117" s="51">
        <f t="shared" si="2"/>
        <v>141726.95883134133</v>
      </c>
      <c r="E117" s="33" t="s">
        <v>631</v>
      </c>
      <c r="F117" s="33" t="s">
        <v>48</v>
      </c>
      <c r="G117" s="33" t="s">
        <v>68</v>
      </c>
      <c r="H117" s="33" t="s">
        <v>173</v>
      </c>
      <c r="I117" s="51" t="s">
        <v>487</v>
      </c>
      <c r="J117" s="118" t="s">
        <v>197</v>
      </c>
      <c r="K117" s="51" t="s">
        <v>628</v>
      </c>
      <c r="N117" s="122"/>
    </row>
    <row r="118" spans="1:15" s="51" customFormat="1" x14ac:dyDescent="0.25">
      <c r="A118" s="51" t="s">
        <v>489</v>
      </c>
      <c r="B118" s="51" t="s">
        <v>495</v>
      </c>
      <c r="C118" s="51">
        <v>117982.2</v>
      </c>
      <c r="D118" s="51">
        <f t="shared" si="2"/>
        <v>156682.8685258964</v>
      </c>
      <c r="E118" s="33" t="s">
        <v>631</v>
      </c>
      <c r="F118" s="33" t="s">
        <v>48</v>
      </c>
      <c r="G118" s="33" t="s">
        <v>68</v>
      </c>
      <c r="H118" s="33" t="s">
        <v>173</v>
      </c>
      <c r="I118" s="51" t="s">
        <v>487</v>
      </c>
      <c r="J118" s="118" t="s">
        <v>197</v>
      </c>
      <c r="K118" s="51" t="s">
        <v>628</v>
      </c>
      <c r="N118" s="122"/>
    </row>
    <row r="119" spans="1:15" s="51" customFormat="1" x14ac:dyDescent="0.25">
      <c r="A119" s="51" t="s">
        <v>489</v>
      </c>
      <c r="B119" s="51" t="s">
        <v>494</v>
      </c>
      <c r="C119" s="51">
        <v>124827.12</v>
      </c>
      <c r="D119" s="51">
        <f t="shared" si="2"/>
        <v>165773.06772908365</v>
      </c>
      <c r="E119" s="33" t="s">
        <v>631</v>
      </c>
      <c r="F119" s="33" t="s">
        <v>48</v>
      </c>
      <c r="G119" s="33" t="s">
        <v>68</v>
      </c>
      <c r="H119" s="33" t="s">
        <v>173</v>
      </c>
      <c r="I119" s="51" t="s">
        <v>80</v>
      </c>
      <c r="J119" s="118" t="s">
        <v>186</v>
      </c>
      <c r="K119" s="51" t="s">
        <v>628</v>
      </c>
      <c r="N119" s="122"/>
    </row>
    <row r="120" spans="1:15" s="51" customFormat="1" x14ac:dyDescent="0.25">
      <c r="A120" s="51" t="s">
        <v>489</v>
      </c>
      <c r="B120" s="51" t="s">
        <v>493</v>
      </c>
      <c r="C120" s="51">
        <v>128193.79999999999</v>
      </c>
      <c r="D120" s="51">
        <f t="shared" si="2"/>
        <v>170244.09030544487</v>
      </c>
      <c r="E120" s="33" t="s">
        <v>631</v>
      </c>
      <c r="F120" s="33" t="s">
        <v>48</v>
      </c>
      <c r="G120" s="33" t="s">
        <v>68</v>
      </c>
      <c r="H120" s="33" t="s">
        <v>173</v>
      </c>
      <c r="I120" s="51" t="s">
        <v>487</v>
      </c>
      <c r="J120" s="118" t="s">
        <v>197</v>
      </c>
      <c r="K120" s="51" t="s">
        <v>628</v>
      </c>
      <c r="N120" s="122"/>
    </row>
    <row r="121" spans="1:15" s="51" customFormat="1" x14ac:dyDescent="0.25">
      <c r="A121" s="51" t="s">
        <v>489</v>
      </c>
      <c r="B121" s="51" t="s">
        <v>492</v>
      </c>
      <c r="C121" s="51">
        <v>143014</v>
      </c>
      <c r="D121" s="51">
        <f t="shared" si="2"/>
        <v>189925.63081009296</v>
      </c>
      <c r="E121" s="33" t="s">
        <v>631</v>
      </c>
      <c r="F121" s="33" t="s">
        <v>48</v>
      </c>
      <c r="G121" s="33" t="s">
        <v>68</v>
      </c>
      <c r="H121" s="33" t="s">
        <v>173</v>
      </c>
      <c r="I121" s="51" t="s">
        <v>487</v>
      </c>
      <c r="J121" s="118" t="s">
        <v>197</v>
      </c>
      <c r="K121" s="51" t="s">
        <v>628</v>
      </c>
      <c r="N121" s="122"/>
    </row>
    <row r="122" spans="1:15" s="51" customFormat="1" x14ac:dyDescent="0.25">
      <c r="A122" s="51" t="s">
        <v>489</v>
      </c>
      <c r="B122" s="51" t="s">
        <v>491</v>
      </c>
      <c r="C122" s="51">
        <v>159570.79999999999</v>
      </c>
      <c r="D122" s="51">
        <f t="shared" si="2"/>
        <v>211913.41301460823</v>
      </c>
      <c r="E122" s="33" t="s">
        <v>631</v>
      </c>
      <c r="F122" s="33" t="s">
        <v>48</v>
      </c>
      <c r="G122" s="33" t="s">
        <v>68</v>
      </c>
      <c r="H122" s="33" t="s">
        <v>72</v>
      </c>
      <c r="I122" s="51" t="s">
        <v>487</v>
      </c>
      <c r="J122" s="118" t="s">
        <v>490</v>
      </c>
      <c r="K122" s="51" t="s">
        <v>628</v>
      </c>
      <c r="N122" s="122"/>
    </row>
    <row r="123" spans="1:15" s="51" customFormat="1" x14ac:dyDescent="0.25">
      <c r="A123" s="51" t="s">
        <v>489</v>
      </c>
      <c r="B123" s="51" t="s">
        <v>488</v>
      </c>
      <c r="C123" s="51">
        <v>297400</v>
      </c>
      <c r="D123" s="51">
        <f t="shared" si="2"/>
        <v>394953.51925630809</v>
      </c>
      <c r="E123" s="33" t="s">
        <v>631</v>
      </c>
      <c r="F123" s="33" t="s">
        <v>48</v>
      </c>
      <c r="G123" s="33" t="s">
        <v>68</v>
      </c>
      <c r="H123" s="33" t="s">
        <v>173</v>
      </c>
      <c r="I123" s="51" t="s">
        <v>487</v>
      </c>
      <c r="J123" s="118" t="s">
        <v>177</v>
      </c>
      <c r="K123" s="51" t="s">
        <v>628</v>
      </c>
      <c r="N123" s="122"/>
    </row>
    <row r="124" spans="1:15" s="51" customFormat="1" x14ac:dyDescent="0.25">
      <c r="A124" s="57" t="s">
        <v>489</v>
      </c>
      <c r="B124" s="57" t="s">
        <v>626</v>
      </c>
      <c r="C124" s="39">
        <v>6465.75</v>
      </c>
      <c r="D124" s="39">
        <f t="shared" si="2"/>
        <v>8586.6533864541834</v>
      </c>
      <c r="E124" s="33" t="s">
        <v>631</v>
      </c>
      <c r="F124" s="39" t="s">
        <v>49</v>
      </c>
      <c r="G124" s="33" t="s">
        <v>68</v>
      </c>
      <c r="H124" s="39" t="s">
        <v>173</v>
      </c>
      <c r="I124" s="39" t="s">
        <v>226</v>
      </c>
      <c r="J124" s="120" t="s">
        <v>624</v>
      </c>
      <c r="K124" s="57" t="s">
        <v>629</v>
      </c>
      <c r="L124" s="57"/>
      <c r="M124" s="57"/>
      <c r="N124" s="136"/>
      <c r="O124" s="57"/>
    </row>
    <row r="125" spans="1:15" s="51" customFormat="1" x14ac:dyDescent="0.25">
      <c r="A125" s="57" t="s">
        <v>489</v>
      </c>
      <c r="B125" s="57" t="s">
        <v>625</v>
      </c>
      <c r="C125" s="39">
        <v>20000</v>
      </c>
      <c r="D125" s="39">
        <f t="shared" si="2"/>
        <v>26560.42496679947</v>
      </c>
      <c r="E125" s="33" t="s">
        <v>631</v>
      </c>
      <c r="F125" s="39" t="s">
        <v>49</v>
      </c>
      <c r="G125" s="33" t="s">
        <v>68</v>
      </c>
      <c r="H125" s="39" t="s">
        <v>173</v>
      </c>
      <c r="I125" s="39" t="s">
        <v>226</v>
      </c>
      <c r="J125" s="120" t="s">
        <v>624</v>
      </c>
      <c r="K125" s="57" t="s">
        <v>629</v>
      </c>
      <c r="L125" s="57"/>
      <c r="M125" s="57"/>
      <c r="N125" s="136"/>
      <c r="O125" s="57"/>
    </row>
    <row r="126" spans="1:15" s="51" customFormat="1" x14ac:dyDescent="0.25">
      <c r="A126" s="51" t="s">
        <v>483</v>
      </c>
      <c r="B126" s="51" t="s">
        <v>486</v>
      </c>
      <c r="C126" s="51">
        <v>-993.5</v>
      </c>
      <c r="D126" s="51">
        <f t="shared" si="2"/>
        <v>-1319.3891102257637</v>
      </c>
      <c r="E126" s="33" t="s">
        <v>631</v>
      </c>
      <c r="F126" s="33" t="s">
        <v>48</v>
      </c>
      <c r="G126" s="33" t="s">
        <v>68</v>
      </c>
      <c r="H126" s="33" t="s">
        <v>187</v>
      </c>
      <c r="I126" s="51" t="s">
        <v>105</v>
      </c>
      <c r="J126" s="118" t="s">
        <v>177</v>
      </c>
      <c r="K126" s="51" t="s">
        <v>628</v>
      </c>
      <c r="N126" s="122"/>
    </row>
    <row r="127" spans="1:15" s="51" customFormat="1" x14ac:dyDescent="0.25">
      <c r="A127" s="51" t="s">
        <v>483</v>
      </c>
      <c r="B127" s="51" t="s">
        <v>485</v>
      </c>
      <c r="C127" s="51">
        <v>-286.39999999999998</v>
      </c>
      <c r="D127" s="51">
        <f t="shared" si="2"/>
        <v>-380.34528552456834</v>
      </c>
      <c r="E127" s="33" t="s">
        <v>631</v>
      </c>
      <c r="F127" s="33" t="s">
        <v>48</v>
      </c>
      <c r="G127" s="33" t="s">
        <v>68</v>
      </c>
      <c r="H127" s="33" t="s">
        <v>72</v>
      </c>
      <c r="I127" s="51" t="s">
        <v>105</v>
      </c>
      <c r="J127" s="118" t="s">
        <v>177</v>
      </c>
      <c r="K127" s="51" t="s">
        <v>628</v>
      </c>
      <c r="N127" s="122"/>
    </row>
    <row r="128" spans="1:15" s="51" customFormat="1" x14ac:dyDescent="0.25">
      <c r="A128" s="51" t="s">
        <v>483</v>
      </c>
      <c r="B128" s="51" t="s">
        <v>484</v>
      </c>
      <c r="C128" s="51">
        <v>317886.75</v>
      </c>
      <c r="D128" s="51">
        <f t="shared" si="2"/>
        <v>422160.35856573703</v>
      </c>
      <c r="E128" s="33" t="s">
        <v>631</v>
      </c>
      <c r="F128" s="33" t="s">
        <v>48</v>
      </c>
      <c r="G128" s="33" t="s">
        <v>68</v>
      </c>
      <c r="H128" s="33" t="s">
        <v>72</v>
      </c>
      <c r="I128" s="51" t="s">
        <v>105</v>
      </c>
      <c r="J128" s="118" t="s">
        <v>177</v>
      </c>
      <c r="K128" s="51" t="s">
        <v>628</v>
      </c>
      <c r="N128" s="122"/>
    </row>
    <row r="129" spans="1:15" s="51" customFormat="1" x14ac:dyDescent="0.25">
      <c r="A129" s="51" t="s">
        <v>483</v>
      </c>
      <c r="B129" s="51" t="s">
        <v>482</v>
      </c>
      <c r="C129" s="51">
        <v>480327.25</v>
      </c>
      <c r="D129" s="51">
        <f t="shared" ref="D129:D192" si="3">C129/0.753</f>
        <v>637884.79415670654</v>
      </c>
      <c r="E129" s="33" t="s">
        <v>631</v>
      </c>
      <c r="F129" s="33" t="s">
        <v>48</v>
      </c>
      <c r="G129" s="33" t="s">
        <v>68</v>
      </c>
      <c r="H129" s="33" t="s">
        <v>187</v>
      </c>
      <c r="I129" s="51" t="s">
        <v>105</v>
      </c>
      <c r="J129" s="118" t="s">
        <v>177</v>
      </c>
      <c r="K129" s="51" t="s">
        <v>628</v>
      </c>
      <c r="N129" s="122"/>
    </row>
    <row r="130" spans="1:15" s="51" customFormat="1" x14ac:dyDescent="0.25">
      <c r="A130" s="112" t="s">
        <v>483</v>
      </c>
      <c r="B130" s="105" t="s">
        <v>667</v>
      </c>
      <c r="C130" s="131">
        <v>23178.800000000003</v>
      </c>
      <c r="D130" s="132">
        <f t="shared" si="3"/>
        <v>30781.938911022578</v>
      </c>
      <c r="E130" s="33" t="s">
        <v>631</v>
      </c>
      <c r="F130" s="39" t="s">
        <v>49</v>
      </c>
      <c r="G130" s="33" t="s">
        <v>68</v>
      </c>
      <c r="H130" s="33" t="s">
        <v>72</v>
      </c>
      <c r="I130" s="26" t="s">
        <v>89</v>
      </c>
      <c r="J130" s="109" t="s">
        <v>660</v>
      </c>
      <c r="K130" s="57" t="s">
        <v>629</v>
      </c>
      <c r="L130" s="26"/>
      <c r="M130" s="26"/>
      <c r="N130" s="121"/>
      <c r="O130" s="26"/>
    </row>
    <row r="131" spans="1:15" s="51" customFormat="1" x14ac:dyDescent="0.25">
      <c r="A131" s="51" t="s">
        <v>481</v>
      </c>
      <c r="B131" s="51" t="s">
        <v>188</v>
      </c>
      <c r="C131" s="51">
        <v>26743.859999999997</v>
      </c>
      <c r="D131" s="51">
        <f t="shared" si="3"/>
        <v>35516.414342629476</v>
      </c>
      <c r="E131" s="33" t="s">
        <v>631</v>
      </c>
      <c r="F131" s="33" t="s">
        <v>48</v>
      </c>
      <c r="G131" s="33" t="s">
        <v>174</v>
      </c>
      <c r="H131" s="33" t="s">
        <v>72</v>
      </c>
      <c r="I131" s="51" t="s">
        <v>105</v>
      </c>
      <c r="J131" s="118" t="s">
        <v>186</v>
      </c>
      <c r="K131" s="51" t="s">
        <v>628</v>
      </c>
      <c r="N131" s="122"/>
    </row>
    <row r="132" spans="1:15" s="51" customFormat="1" x14ac:dyDescent="0.25">
      <c r="A132" s="51" t="s">
        <v>471</v>
      </c>
      <c r="B132" s="51" t="s">
        <v>480</v>
      </c>
      <c r="C132" s="51">
        <v>2907.2000000000003</v>
      </c>
      <c r="D132" s="51">
        <f t="shared" si="3"/>
        <v>3860.823373173971</v>
      </c>
      <c r="E132" s="33" t="s">
        <v>631</v>
      </c>
      <c r="F132" s="33" t="s">
        <v>48</v>
      </c>
      <c r="G132" s="33" t="s">
        <v>68</v>
      </c>
      <c r="H132" s="33" t="s">
        <v>173</v>
      </c>
      <c r="I132" s="51" t="s">
        <v>86</v>
      </c>
      <c r="J132" s="118" t="s">
        <v>350</v>
      </c>
      <c r="K132" s="51" t="s">
        <v>628</v>
      </c>
      <c r="N132" s="122"/>
    </row>
    <row r="133" spans="1:15" s="51" customFormat="1" x14ac:dyDescent="0.25">
      <c r="A133" s="51" t="s">
        <v>471</v>
      </c>
      <c r="B133" s="51" t="s">
        <v>479</v>
      </c>
      <c r="C133" s="51">
        <v>2975.8999999999996</v>
      </c>
      <c r="D133" s="51">
        <f t="shared" si="3"/>
        <v>3952.0584329349263</v>
      </c>
      <c r="E133" s="33" t="s">
        <v>631</v>
      </c>
      <c r="F133" s="33" t="s">
        <v>48</v>
      </c>
      <c r="G133" s="33" t="s">
        <v>68</v>
      </c>
      <c r="H133" s="33" t="s">
        <v>173</v>
      </c>
      <c r="I133" s="51" t="s">
        <v>86</v>
      </c>
      <c r="J133" s="118" t="s">
        <v>350</v>
      </c>
      <c r="K133" s="51" t="s">
        <v>628</v>
      </c>
      <c r="N133" s="122"/>
    </row>
    <row r="134" spans="1:15" s="51" customFormat="1" x14ac:dyDescent="0.25">
      <c r="A134" s="51" t="s">
        <v>471</v>
      </c>
      <c r="B134" s="51" t="s">
        <v>478</v>
      </c>
      <c r="C134" s="51">
        <v>3557.25</v>
      </c>
      <c r="D134" s="51">
        <f t="shared" si="3"/>
        <v>4724.1035856573708</v>
      </c>
      <c r="E134" s="33" t="s">
        <v>631</v>
      </c>
      <c r="F134" s="33" t="s">
        <v>48</v>
      </c>
      <c r="G134" s="33" t="s">
        <v>68</v>
      </c>
      <c r="H134" s="33" t="s">
        <v>173</v>
      </c>
      <c r="I134" s="51" t="s">
        <v>226</v>
      </c>
      <c r="J134" s="118" t="s">
        <v>177</v>
      </c>
      <c r="K134" s="51" t="s">
        <v>628</v>
      </c>
      <c r="N134" s="122"/>
    </row>
    <row r="135" spans="1:15" s="51" customFormat="1" x14ac:dyDescent="0.25">
      <c r="A135" s="51" t="s">
        <v>471</v>
      </c>
      <c r="B135" s="51" t="s">
        <v>477</v>
      </c>
      <c r="C135" s="51">
        <v>4682.7999999999993</v>
      </c>
      <c r="D135" s="51">
        <f t="shared" si="3"/>
        <v>6218.8579017264265</v>
      </c>
      <c r="E135" s="33" t="s">
        <v>631</v>
      </c>
      <c r="F135" s="33" t="s">
        <v>48</v>
      </c>
      <c r="G135" s="33" t="s">
        <v>68</v>
      </c>
      <c r="H135" s="33" t="s">
        <v>173</v>
      </c>
      <c r="I135" s="51" t="s">
        <v>86</v>
      </c>
      <c r="J135" s="118" t="s">
        <v>476</v>
      </c>
      <c r="K135" s="51" t="s">
        <v>628</v>
      </c>
      <c r="N135" s="122"/>
    </row>
    <row r="136" spans="1:15" s="51" customFormat="1" x14ac:dyDescent="0.25">
      <c r="A136" s="51" t="s">
        <v>471</v>
      </c>
      <c r="B136" s="51" t="s">
        <v>475</v>
      </c>
      <c r="C136" s="51">
        <v>5493.5</v>
      </c>
      <c r="D136" s="51">
        <f t="shared" si="3"/>
        <v>7295.4847277556437</v>
      </c>
      <c r="E136" s="33" t="s">
        <v>631</v>
      </c>
      <c r="F136" s="33" t="s">
        <v>48</v>
      </c>
      <c r="G136" s="33" t="s">
        <v>68</v>
      </c>
      <c r="H136" s="33" t="s">
        <v>173</v>
      </c>
      <c r="I136" s="51" t="s">
        <v>86</v>
      </c>
      <c r="J136" s="118" t="s">
        <v>350</v>
      </c>
      <c r="K136" s="51" t="s">
        <v>628</v>
      </c>
      <c r="N136" s="122"/>
    </row>
    <row r="137" spans="1:15" s="51" customFormat="1" x14ac:dyDescent="0.25">
      <c r="A137" s="51" t="s">
        <v>471</v>
      </c>
      <c r="B137" s="51" t="s">
        <v>474</v>
      </c>
      <c r="C137" s="51">
        <v>7986.2</v>
      </c>
      <c r="D137" s="51">
        <f t="shared" si="3"/>
        <v>10605.843293492695</v>
      </c>
      <c r="E137" s="33" t="s">
        <v>631</v>
      </c>
      <c r="F137" s="33" t="s">
        <v>48</v>
      </c>
      <c r="G137" s="33" t="s">
        <v>68</v>
      </c>
      <c r="H137" s="33" t="s">
        <v>173</v>
      </c>
      <c r="I137" s="51" t="s">
        <v>86</v>
      </c>
      <c r="J137" s="118" t="s">
        <v>201</v>
      </c>
      <c r="K137" s="51" t="s">
        <v>628</v>
      </c>
      <c r="N137" s="122"/>
    </row>
    <row r="138" spans="1:15" s="51" customFormat="1" x14ac:dyDescent="0.25">
      <c r="A138" s="51" t="s">
        <v>471</v>
      </c>
      <c r="B138" s="51" t="s">
        <v>473</v>
      </c>
      <c r="C138" s="51">
        <v>8059.8</v>
      </c>
      <c r="D138" s="51">
        <f t="shared" si="3"/>
        <v>10703.585657370519</v>
      </c>
      <c r="E138" s="33" t="s">
        <v>631</v>
      </c>
      <c r="F138" s="33" t="s">
        <v>48</v>
      </c>
      <c r="G138" s="33" t="s">
        <v>68</v>
      </c>
      <c r="H138" s="33" t="s">
        <v>173</v>
      </c>
      <c r="I138" s="51" t="s">
        <v>86</v>
      </c>
      <c r="J138" s="118" t="s">
        <v>350</v>
      </c>
      <c r="K138" s="51" t="s">
        <v>628</v>
      </c>
      <c r="N138" s="122"/>
    </row>
    <row r="139" spans="1:15" s="51" customFormat="1" x14ac:dyDescent="0.25">
      <c r="A139" s="51" t="s">
        <v>471</v>
      </c>
      <c r="B139" s="51" t="s">
        <v>472</v>
      </c>
      <c r="C139" s="51">
        <v>79455.600000000006</v>
      </c>
      <c r="D139" s="51">
        <f t="shared" si="3"/>
        <v>105518.72509960161</v>
      </c>
      <c r="E139" s="33" t="s">
        <v>631</v>
      </c>
      <c r="F139" s="33" t="s">
        <v>48</v>
      </c>
      <c r="G139" s="33" t="s">
        <v>68</v>
      </c>
      <c r="H139" s="33" t="s">
        <v>72</v>
      </c>
      <c r="I139" s="51" t="s">
        <v>105</v>
      </c>
      <c r="J139" s="118" t="s">
        <v>234</v>
      </c>
      <c r="K139" s="51" t="s">
        <v>628</v>
      </c>
      <c r="N139" s="122"/>
    </row>
    <row r="140" spans="1:15" s="51" customFormat="1" x14ac:dyDescent="0.25">
      <c r="A140" s="51" t="s">
        <v>471</v>
      </c>
      <c r="B140" s="51" t="s">
        <v>470</v>
      </c>
      <c r="C140" s="51">
        <v>192983</v>
      </c>
      <c r="D140" s="51">
        <f t="shared" si="3"/>
        <v>256285.5245683931</v>
      </c>
      <c r="E140" s="33" t="s">
        <v>631</v>
      </c>
      <c r="F140" s="33" t="s">
        <v>48</v>
      </c>
      <c r="G140" s="33" t="s">
        <v>68</v>
      </c>
      <c r="H140" s="33" t="s">
        <v>72</v>
      </c>
      <c r="I140" s="51" t="s">
        <v>86</v>
      </c>
      <c r="J140" s="118" t="s">
        <v>177</v>
      </c>
      <c r="K140" s="51" t="s">
        <v>628</v>
      </c>
      <c r="N140" s="122"/>
    </row>
    <row r="141" spans="1:15" s="51" customFormat="1" x14ac:dyDescent="0.25">
      <c r="A141" s="111" t="s">
        <v>471</v>
      </c>
      <c r="B141" s="105" t="s">
        <v>679</v>
      </c>
      <c r="C141" s="131">
        <v>31219.600000000002</v>
      </c>
      <c r="D141" s="132">
        <f t="shared" si="3"/>
        <v>41460.29216467464</v>
      </c>
      <c r="E141" s="33" t="s">
        <v>631</v>
      </c>
      <c r="F141" s="39" t="s">
        <v>49</v>
      </c>
      <c r="G141" s="33" t="s">
        <v>68</v>
      </c>
      <c r="H141" s="33" t="s">
        <v>72</v>
      </c>
      <c r="I141" s="26" t="s">
        <v>105</v>
      </c>
      <c r="J141" s="109" t="s">
        <v>660</v>
      </c>
      <c r="K141" s="57" t="s">
        <v>629</v>
      </c>
      <c r="L141" s="26"/>
      <c r="M141" s="26"/>
      <c r="N141" s="121"/>
      <c r="O141" s="26"/>
    </row>
    <row r="142" spans="1:15" s="51" customFormat="1" x14ac:dyDescent="0.25">
      <c r="A142" s="51" t="s">
        <v>161</v>
      </c>
      <c r="B142" s="51" t="s">
        <v>469</v>
      </c>
      <c r="C142" s="51">
        <v>813.40000000000009</v>
      </c>
      <c r="D142" s="51">
        <f t="shared" si="3"/>
        <v>1080.2124833997345</v>
      </c>
      <c r="E142" s="33" t="s">
        <v>631</v>
      </c>
      <c r="F142" s="33" t="s">
        <v>48</v>
      </c>
      <c r="G142" s="33" t="s">
        <v>68</v>
      </c>
      <c r="H142" s="33" t="s">
        <v>72</v>
      </c>
      <c r="I142" s="51" t="s">
        <v>181</v>
      </c>
      <c r="J142" s="118" t="s">
        <v>228</v>
      </c>
      <c r="K142" s="51" t="s">
        <v>628</v>
      </c>
      <c r="N142" s="122"/>
    </row>
    <row r="143" spans="1:15" s="51" customFormat="1" x14ac:dyDescent="0.25">
      <c r="A143" s="51" t="s">
        <v>161</v>
      </c>
      <c r="B143" s="51" t="s">
        <v>468</v>
      </c>
      <c r="C143" s="51">
        <v>1019.55</v>
      </c>
      <c r="D143" s="51">
        <f t="shared" si="3"/>
        <v>1353.98406374502</v>
      </c>
      <c r="E143" s="33" t="s">
        <v>631</v>
      </c>
      <c r="F143" s="33" t="s">
        <v>48</v>
      </c>
      <c r="G143" s="33" t="s">
        <v>68</v>
      </c>
      <c r="H143" s="33" t="s">
        <v>72</v>
      </c>
      <c r="I143" s="51" t="s">
        <v>181</v>
      </c>
      <c r="J143" s="118" t="s">
        <v>228</v>
      </c>
      <c r="K143" s="51" t="s">
        <v>628</v>
      </c>
      <c r="N143" s="122"/>
    </row>
    <row r="144" spans="1:15" s="51" customFormat="1" x14ac:dyDescent="0.25">
      <c r="A144" s="51" t="s">
        <v>161</v>
      </c>
      <c r="B144" s="51" t="s">
        <v>467</v>
      </c>
      <c r="C144" s="51">
        <v>6551.9000000000005</v>
      </c>
      <c r="D144" s="51">
        <f t="shared" si="3"/>
        <v>8701.0624169986731</v>
      </c>
      <c r="E144" s="33" t="s">
        <v>631</v>
      </c>
      <c r="F144" s="33" t="s">
        <v>48</v>
      </c>
      <c r="G144" s="33" t="s">
        <v>68</v>
      </c>
      <c r="H144" s="33" t="s">
        <v>173</v>
      </c>
      <c r="I144" s="51" t="s">
        <v>86</v>
      </c>
      <c r="J144" s="118" t="s">
        <v>201</v>
      </c>
      <c r="K144" s="51" t="s">
        <v>628</v>
      </c>
      <c r="N144" s="122"/>
    </row>
    <row r="145" spans="1:15" s="51" customFormat="1" x14ac:dyDescent="0.25">
      <c r="A145" s="51" t="s">
        <v>161</v>
      </c>
      <c r="B145" s="51" t="s">
        <v>221</v>
      </c>
      <c r="C145" s="51">
        <v>7095.5999999999995</v>
      </c>
      <c r="D145" s="51">
        <f t="shared" si="3"/>
        <v>9423.1075697211145</v>
      </c>
      <c r="E145" s="33" t="s">
        <v>631</v>
      </c>
      <c r="F145" s="33" t="s">
        <v>48</v>
      </c>
      <c r="G145" s="33" t="s">
        <v>68</v>
      </c>
      <c r="H145" s="33" t="s">
        <v>173</v>
      </c>
      <c r="I145" s="51" t="s">
        <v>181</v>
      </c>
      <c r="J145" s="118" t="s">
        <v>220</v>
      </c>
      <c r="K145" s="51" t="s">
        <v>628</v>
      </c>
      <c r="N145" s="122"/>
    </row>
    <row r="146" spans="1:15" s="51" customFormat="1" x14ac:dyDescent="0.25">
      <c r="A146" s="51" t="s">
        <v>161</v>
      </c>
      <c r="B146" s="51" t="s">
        <v>466</v>
      </c>
      <c r="C146" s="51">
        <v>13666.127500000002</v>
      </c>
      <c r="D146" s="51">
        <f t="shared" si="3"/>
        <v>18148.907702523244</v>
      </c>
      <c r="E146" s="33" t="s">
        <v>631</v>
      </c>
      <c r="F146" s="33" t="s">
        <v>48</v>
      </c>
      <c r="G146" s="33" t="s">
        <v>68</v>
      </c>
      <c r="H146" s="33" t="s">
        <v>72</v>
      </c>
      <c r="I146" s="51" t="s">
        <v>105</v>
      </c>
      <c r="J146" s="118" t="s">
        <v>294</v>
      </c>
      <c r="K146" s="51" t="s">
        <v>628</v>
      </c>
      <c r="N146" s="122"/>
    </row>
    <row r="147" spans="1:15" s="51" customFormat="1" x14ac:dyDescent="0.25">
      <c r="A147" s="51" t="s">
        <v>161</v>
      </c>
      <c r="B147" s="51" t="s">
        <v>465</v>
      </c>
      <c r="C147" s="51">
        <v>14727.6</v>
      </c>
      <c r="D147" s="51">
        <f t="shared" si="3"/>
        <v>19558.565737051795</v>
      </c>
      <c r="E147" s="33" t="s">
        <v>631</v>
      </c>
      <c r="F147" s="33" t="s">
        <v>48</v>
      </c>
      <c r="G147" s="33" t="s">
        <v>68</v>
      </c>
      <c r="H147" s="33" t="s">
        <v>173</v>
      </c>
      <c r="I147" s="51" t="s">
        <v>181</v>
      </c>
      <c r="J147" s="118" t="s">
        <v>197</v>
      </c>
      <c r="K147" s="51" t="s">
        <v>628</v>
      </c>
      <c r="N147" s="122"/>
    </row>
    <row r="148" spans="1:15" s="51" customFormat="1" x14ac:dyDescent="0.25">
      <c r="A148" s="51" t="s">
        <v>161</v>
      </c>
      <c r="B148" s="51" t="s">
        <v>222</v>
      </c>
      <c r="C148" s="51">
        <v>19310.849999999999</v>
      </c>
      <c r="D148" s="51">
        <f t="shared" si="3"/>
        <v>25645.219123505973</v>
      </c>
      <c r="E148" s="33" t="s">
        <v>631</v>
      </c>
      <c r="F148" s="33" t="s">
        <v>48</v>
      </c>
      <c r="G148" s="33" t="s">
        <v>68</v>
      </c>
      <c r="H148" s="33" t="s">
        <v>173</v>
      </c>
      <c r="I148" s="51" t="s">
        <v>86</v>
      </c>
      <c r="J148" s="118" t="s">
        <v>220</v>
      </c>
      <c r="K148" s="51" t="s">
        <v>628</v>
      </c>
      <c r="N148" s="122"/>
    </row>
    <row r="149" spans="1:15" s="51" customFormat="1" x14ac:dyDescent="0.25">
      <c r="A149" s="51" t="s">
        <v>161</v>
      </c>
      <c r="B149" s="51" t="s">
        <v>464</v>
      </c>
      <c r="C149" s="51">
        <v>23471.100000000002</v>
      </c>
      <c r="D149" s="51">
        <f t="shared" si="3"/>
        <v>31170.119521912355</v>
      </c>
      <c r="E149" s="33" t="s">
        <v>631</v>
      </c>
      <c r="F149" s="33" t="s">
        <v>48</v>
      </c>
      <c r="G149" s="33" t="s">
        <v>68</v>
      </c>
      <c r="H149" s="33" t="s">
        <v>173</v>
      </c>
      <c r="I149" s="51" t="s">
        <v>181</v>
      </c>
      <c r="J149" s="118" t="s">
        <v>218</v>
      </c>
      <c r="K149" s="51" t="s">
        <v>628</v>
      </c>
      <c r="N149" s="122"/>
    </row>
    <row r="150" spans="1:15" s="51" customFormat="1" x14ac:dyDescent="0.25">
      <c r="A150" s="51" t="s">
        <v>161</v>
      </c>
      <c r="B150" s="51" t="s">
        <v>463</v>
      </c>
      <c r="C150" s="51">
        <v>24158.5</v>
      </c>
      <c r="D150" s="51">
        <f t="shared" si="3"/>
        <v>32083.001328021248</v>
      </c>
      <c r="E150" s="33" t="s">
        <v>631</v>
      </c>
      <c r="F150" s="33" t="s">
        <v>48</v>
      </c>
      <c r="G150" s="33" t="s">
        <v>68</v>
      </c>
      <c r="H150" s="33" t="s">
        <v>72</v>
      </c>
      <c r="I150" s="51" t="s">
        <v>268</v>
      </c>
      <c r="J150" s="118" t="s">
        <v>462</v>
      </c>
      <c r="K150" s="51" t="s">
        <v>628</v>
      </c>
      <c r="N150" s="122"/>
    </row>
    <row r="151" spans="1:15" s="51" customFormat="1" x14ac:dyDescent="0.25">
      <c r="A151" s="51" t="s">
        <v>161</v>
      </c>
      <c r="B151" s="51" t="s">
        <v>461</v>
      </c>
      <c r="C151" s="51">
        <v>43296.6</v>
      </c>
      <c r="D151" s="51">
        <f t="shared" si="3"/>
        <v>57498.80478087649</v>
      </c>
      <c r="E151" s="33" t="s">
        <v>631</v>
      </c>
      <c r="F151" s="33" t="s">
        <v>48</v>
      </c>
      <c r="G151" s="33" t="s">
        <v>68</v>
      </c>
      <c r="H151" s="33" t="s">
        <v>72</v>
      </c>
      <c r="I151" s="51" t="s">
        <v>106</v>
      </c>
      <c r="J151" s="118" t="s">
        <v>259</v>
      </c>
      <c r="K151" s="51" t="s">
        <v>628</v>
      </c>
      <c r="N151" s="122"/>
    </row>
    <row r="152" spans="1:15" s="51" customFormat="1" x14ac:dyDescent="0.25">
      <c r="A152" s="57" t="s">
        <v>161</v>
      </c>
      <c r="B152" s="57" t="s">
        <v>162</v>
      </c>
      <c r="C152" s="39">
        <v>14257.12</v>
      </c>
      <c r="D152" s="39">
        <f t="shared" si="3"/>
        <v>18933.758300132802</v>
      </c>
      <c r="E152" s="33" t="s">
        <v>631</v>
      </c>
      <c r="F152" s="39" t="s">
        <v>48</v>
      </c>
      <c r="G152" s="33" t="s">
        <v>68</v>
      </c>
      <c r="H152" s="39" t="s">
        <v>187</v>
      </c>
      <c r="I152" s="39" t="s">
        <v>89</v>
      </c>
      <c r="J152" s="119" t="s">
        <v>117</v>
      </c>
      <c r="K152" s="57" t="s">
        <v>109</v>
      </c>
      <c r="L152" s="57"/>
      <c r="M152" s="57"/>
      <c r="N152" s="136"/>
      <c r="O152" s="57"/>
    </row>
    <row r="153" spans="1:15" s="51" customFormat="1" x14ac:dyDescent="0.25">
      <c r="A153" s="57" t="s">
        <v>161</v>
      </c>
      <c r="B153" s="57" t="s">
        <v>160</v>
      </c>
      <c r="C153" s="39">
        <v>10135.799999999999</v>
      </c>
      <c r="D153" s="39">
        <f t="shared" si="3"/>
        <v>13460.557768924302</v>
      </c>
      <c r="E153" s="33" t="s">
        <v>631</v>
      </c>
      <c r="F153" s="39" t="s">
        <v>48</v>
      </c>
      <c r="G153" s="33" t="s">
        <v>68</v>
      </c>
      <c r="H153" s="39" t="s">
        <v>187</v>
      </c>
      <c r="I153" s="39" t="s">
        <v>89</v>
      </c>
      <c r="J153" s="119" t="s">
        <v>117</v>
      </c>
      <c r="K153" s="57" t="s">
        <v>109</v>
      </c>
      <c r="L153" s="57"/>
      <c r="M153" s="57"/>
      <c r="N153" s="136"/>
      <c r="O153" s="57"/>
    </row>
    <row r="154" spans="1:15" s="51" customFormat="1" x14ac:dyDescent="0.25">
      <c r="A154" s="111" t="s">
        <v>161</v>
      </c>
      <c r="B154" s="105" t="s">
        <v>680</v>
      </c>
      <c r="C154" s="131">
        <v>35990</v>
      </c>
      <c r="D154" s="132">
        <f t="shared" si="3"/>
        <v>47795.484727755647</v>
      </c>
      <c r="E154" s="33" t="s">
        <v>631</v>
      </c>
      <c r="F154" s="39" t="s">
        <v>49</v>
      </c>
      <c r="G154" s="33" t="s">
        <v>68</v>
      </c>
      <c r="H154" s="33" t="s">
        <v>72</v>
      </c>
      <c r="I154" s="26" t="s">
        <v>86</v>
      </c>
      <c r="J154" s="109" t="s">
        <v>660</v>
      </c>
      <c r="K154" s="57" t="s">
        <v>629</v>
      </c>
      <c r="L154" s="26"/>
      <c r="M154" s="26"/>
      <c r="N154" s="121"/>
      <c r="O154" s="26"/>
    </row>
    <row r="155" spans="1:15" s="51" customFormat="1" x14ac:dyDescent="0.25">
      <c r="A155" s="51" t="s">
        <v>458</v>
      </c>
      <c r="B155" s="51" t="s">
        <v>460</v>
      </c>
      <c r="C155" s="51">
        <v>2585.75</v>
      </c>
      <c r="D155" s="51">
        <f t="shared" si="3"/>
        <v>3433.9309428950864</v>
      </c>
      <c r="E155" s="33" t="s">
        <v>631</v>
      </c>
      <c r="F155" s="33" t="s">
        <v>48</v>
      </c>
      <c r="G155" s="33" t="s">
        <v>68</v>
      </c>
      <c r="H155" s="33" t="s">
        <v>187</v>
      </c>
      <c r="I155" s="51" t="s">
        <v>181</v>
      </c>
      <c r="J155" s="118" t="s">
        <v>210</v>
      </c>
      <c r="K155" s="51" t="s">
        <v>628</v>
      </c>
      <c r="N155" s="122"/>
    </row>
    <row r="156" spans="1:15" s="51" customFormat="1" x14ac:dyDescent="0.25">
      <c r="A156" s="51" t="s">
        <v>458</v>
      </c>
      <c r="B156" s="51" t="s">
        <v>459</v>
      </c>
      <c r="C156" s="51">
        <v>6633.0499999999993</v>
      </c>
      <c r="D156" s="51">
        <f t="shared" si="3"/>
        <v>8808.8313413014603</v>
      </c>
      <c r="E156" s="33" t="s">
        <v>631</v>
      </c>
      <c r="F156" s="33" t="s">
        <v>48</v>
      </c>
      <c r="G156" s="33" t="s">
        <v>68</v>
      </c>
      <c r="H156" s="33" t="s">
        <v>187</v>
      </c>
      <c r="I156" s="51" t="s">
        <v>181</v>
      </c>
      <c r="J156" s="118" t="s">
        <v>210</v>
      </c>
      <c r="K156" s="51" t="s">
        <v>628</v>
      </c>
      <c r="N156" s="122"/>
    </row>
    <row r="157" spans="1:15" s="51" customFormat="1" x14ac:dyDescent="0.25">
      <c r="A157" s="51" t="s">
        <v>458</v>
      </c>
      <c r="B157" s="51" t="s">
        <v>457</v>
      </c>
      <c r="C157" s="51">
        <v>25427.9</v>
      </c>
      <c r="D157" s="51">
        <f t="shared" si="3"/>
        <v>33768.791500664011</v>
      </c>
      <c r="E157" s="33" t="s">
        <v>631</v>
      </c>
      <c r="F157" s="33" t="s">
        <v>48</v>
      </c>
      <c r="G157" s="33" t="s">
        <v>68</v>
      </c>
      <c r="H157" s="33" t="s">
        <v>173</v>
      </c>
      <c r="I157" s="51" t="s">
        <v>181</v>
      </c>
      <c r="J157" s="118" t="s">
        <v>218</v>
      </c>
      <c r="K157" s="51" t="s">
        <v>628</v>
      </c>
      <c r="N157" s="122"/>
    </row>
    <row r="158" spans="1:15" s="51" customFormat="1" x14ac:dyDescent="0.25">
      <c r="A158" s="51" t="s">
        <v>158</v>
      </c>
      <c r="B158" s="51" t="s">
        <v>222</v>
      </c>
      <c r="C158" s="51">
        <v>4430.05</v>
      </c>
      <c r="D158" s="51">
        <f t="shared" si="3"/>
        <v>5883.2005312084993</v>
      </c>
      <c r="E158" s="33" t="s">
        <v>631</v>
      </c>
      <c r="F158" s="33" t="s">
        <v>48</v>
      </c>
      <c r="G158" s="33" t="s">
        <v>68</v>
      </c>
      <c r="H158" s="33" t="s">
        <v>173</v>
      </c>
      <c r="I158" s="51" t="s">
        <v>86</v>
      </c>
      <c r="J158" s="118" t="s">
        <v>220</v>
      </c>
      <c r="K158" s="51" t="s">
        <v>628</v>
      </c>
      <c r="N158" s="122"/>
    </row>
    <row r="159" spans="1:15" s="51" customFormat="1" x14ac:dyDescent="0.25">
      <c r="A159" s="51" t="s">
        <v>158</v>
      </c>
      <c r="B159" s="51" t="s">
        <v>456</v>
      </c>
      <c r="C159" s="51">
        <v>4597.8500000000004</v>
      </c>
      <c r="D159" s="51">
        <f t="shared" si="3"/>
        <v>6106.0424966799474</v>
      </c>
      <c r="E159" s="33" t="s">
        <v>631</v>
      </c>
      <c r="F159" s="33" t="s">
        <v>48</v>
      </c>
      <c r="G159" s="33" t="s">
        <v>68</v>
      </c>
      <c r="H159" s="33" t="s">
        <v>173</v>
      </c>
      <c r="I159" s="51" t="s">
        <v>86</v>
      </c>
      <c r="J159" s="118" t="s">
        <v>225</v>
      </c>
      <c r="K159" s="51" t="s">
        <v>628</v>
      </c>
      <c r="N159" s="122"/>
    </row>
    <row r="160" spans="1:15" s="51" customFormat="1" x14ac:dyDescent="0.25">
      <c r="A160" s="51" t="s">
        <v>158</v>
      </c>
      <c r="B160" s="51" t="s">
        <v>221</v>
      </c>
      <c r="C160" s="51">
        <v>12830.1</v>
      </c>
      <c r="D160" s="51">
        <f t="shared" si="3"/>
        <v>17038.645418326694</v>
      </c>
      <c r="E160" s="33" t="s">
        <v>631</v>
      </c>
      <c r="F160" s="33" t="s">
        <v>48</v>
      </c>
      <c r="G160" s="33" t="s">
        <v>68</v>
      </c>
      <c r="H160" s="33" t="s">
        <v>173</v>
      </c>
      <c r="I160" s="51" t="s">
        <v>181</v>
      </c>
      <c r="J160" s="118" t="s">
        <v>220</v>
      </c>
      <c r="K160" s="51" t="s">
        <v>628</v>
      </c>
      <c r="N160" s="122"/>
    </row>
    <row r="161" spans="1:15" s="51" customFormat="1" x14ac:dyDescent="0.25">
      <c r="A161" s="51" t="s">
        <v>158</v>
      </c>
      <c r="B161" s="51" t="s">
        <v>455</v>
      </c>
      <c r="C161" s="51">
        <v>21283.200000000001</v>
      </c>
      <c r="D161" s="51">
        <f t="shared" si="3"/>
        <v>28264.541832669325</v>
      </c>
      <c r="E161" s="33" t="s">
        <v>631</v>
      </c>
      <c r="F161" s="33" t="s">
        <v>48</v>
      </c>
      <c r="G161" s="33" t="s">
        <v>68</v>
      </c>
      <c r="H161" s="33" t="s">
        <v>72</v>
      </c>
      <c r="I161" s="51" t="s">
        <v>86</v>
      </c>
      <c r="J161" s="118" t="s">
        <v>166</v>
      </c>
      <c r="K161" s="51" t="s">
        <v>628</v>
      </c>
      <c r="N161" s="122"/>
    </row>
    <row r="162" spans="1:15" s="51" customFormat="1" x14ac:dyDescent="0.25">
      <c r="A162" s="51" t="s">
        <v>158</v>
      </c>
      <c r="B162" s="51" t="s">
        <v>454</v>
      </c>
      <c r="C162" s="51">
        <v>22943</v>
      </c>
      <c r="D162" s="51">
        <f t="shared" si="3"/>
        <v>30468.791500664011</v>
      </c>
      <c r="E162" s="33" t="s">
        <v>631</v>
      </c>
      <c r="F162" s="33" t="s">
        <v>48</v>
      </c>
      <c r="G162" s="33" t="s">
        <v>68</v>
      </c>
      <c r="H162" s="33" t="s">
        <v>173</v>
      </c>
      <c r="I162" s="51" t="s">
        <v>181</v>
      </c>
      <c r="J162" s="118" t="s">
        <v>218</v>
      </c>
      <c r="K162" s="51" t="s">
        <v>628</v>
      </c>
      <c r="N162" s="122"/>
    </row>
    <row r="163" spans="1:15" s="51" customFormat="1" x14ac:dyDescent="0.25">
      <c r="A163" s="51" t="s">
        <v>158</v>
      </c>
      <c r="B163" s="51" t="s">
        <v>453</v>
      </c>
      <c r="C163" s="51">
        <v>29228.75</v>
      </c>
      <c r="D163" s="51">
        <f t="shared" si="3"/>
        <v>38816.401062416997</v>
      </c>
      <c r="E163" s="33" t="s">
        <v>631</v>
      </c>
      <c r="F163" s="33" t="s">
        <v>48</v>
      </c>
      <c r="G163" s="33" t="s">
        <v>68</v>
      </c>
      <c r="H163" s="33" t="s">
        <v>72</v>
      </c>
      <c r="I163" s="51" t="s">
        <v>86</v>
      </c>
      <c r="J163" s="118" t="s">
        <v>220</v>
      </c>
      <c r="K163" s="51" t="s">
        <v>628</v>
      </c>
      <c r="N163" s="122"/>
    </row>
    <row r="164" spans="1:15" s="51" customFormat="1" x14ac:dyDescent="0.25">
      <c r="A164" s="51" t="s">
        <v>158</v>
      </c>
      <c r="B164" s="51" t="s">
        <v>189</v>
      </c>
      <c r="C164" s="51">
        <v>46720.800000000003</v>
      </c>
      <c r="D164" s="51">
        <f t="shared" si="3"/>
        <v>62046.215139442233</v>
      </c>
      <c r="E164" s="33" t="s">
        <v>631</v>
      </c>
      <c r="F164" s="33" t="s">
        <v>48</v>
      </c>
      <c r="G164" s="33" t="s">
        <v>68</v>
      </c>
      <c r="H164" s="33" t="s">
        <v>72</v>
      </c>
      <c r="I164" s="51" t="s">
        <v>86</v>
      </c>
      <c r="J164" s="118" t="s">
        <v>163</v>
      </c>
      <c r="K164" s="51" t="s">
        <v>628</v>
      </c>
      <c r="N164" s="122"/>
    </row>
    <row r="165" spans="1:15" s="51" customFormat="1" x14ac:dyDescent="0.25">
      <c r="A165" s="57" t="s">
        <v>158</v>
      </c>
      <c r="B165" s="57" t="s">
        <v>159</v>
      </c>
      <c r="C165" s="39">
        <v>7338.4</v>
      </c>
      <c r="D165" s="39">
        <f t="shared" si="3"/>
        <v>9745.5511288180605</v>
      </c>
      <c r="E165" s="33" t="s">
        <v>631</v>
      </c>
      <c r="F165" s="39" t="s">
        <v>48</v>
      </c>
      <c r="G165" s="33" t="s">
        <v>68</v>
      </c>
      <c r="H165" s="39" t="s">
        <v>72</v>
      </c>
      <c r="I165" s="39" t="s">
        <v>87</v>
      </c>
      <c r="J165" s="119" t="s">
        <v>113</v>
      </c>
      <c r="K165" s="57" t="s">
        <v>109</v>
      </c>
      <c r="L165" s="57"/>
      <c r="M165" s="57"/>
      <c r="N165" s="136"/>
      <c r="O165" s="57"/>
    </row>
    <row r="166" spans="1:15" s="51" customFormat="1" x14ac:dyDescent="0.25">
      <c r="A166" s="57" t="s">
        <v>158</v>
      </c>
      <c r="B166" s="57" t="s">
        <v>157</v>
      </c>
      <c r="C166" s="39">
        <v>9469.2000000000007</v>
      </c>
      <c r="D166" s="39">
        <f t="shared" si="3"/>
        <v>12575.298804780878</v>
      </c>
      <c r="E166" s="33" t="s">
        <v>631</v>
      </c>
      <c r="F166" s="39" t="s">
        <v>48</v>
      </c>
      <c r="G166" s="33" t="s">
        <v>68</v>
      </c>
      <c r="H166" s="39" t="s">
        <v>72</v>
      </c>
      <c r="I166" s="39" t="s">
        <v>87</v>
      </c>
      <c r="J166" s="119" t="s">
        <v>113</v>
      </c>
      <c r="K166" s="57" t="s">
        <v>109</v>
      </c>
      <c r="L166" s="57"/>
      <c r="M166" s="57"/>
      <c r="N166" s="136"/>
      <c r="O166" s="57"/>
    </row>
    <row r="167" spans="1:15" s="51" customFormat="1" x14ac:dyDescent="0.25">
      <c r="A167" s="111" t="s">
        <v>158</v>
      </c>
      <c r="B167" s="105" t="s">
        <v>672</v>
      </c>
      <c r="C167" s="131">
        <v>3765.2000000000003</v>
      </c>
      <c r="D167" s="132">
        <f t="shared" si="3"/>
        <v>5000.2656042496683</v>
      </c>
      <c r="E167" s="33" t="s">
        <v>631</v>
      </c>
      <c r="F167" s="39" t="s">
        <v>49</v>
      </c>
      <c r="G167" s="33" t="s">
        <v>68</v>
      </c>
      <c r="H167" s="33" t="s">
        <v>72</v>
      </c>
      <c r="I167" s="26" t="s">
        <v>86</v>
      </c>
      <c r="J167" s="109" t="s">
        <v>660</v>
      </c>
      <c r="K167" s="57" t="s">
        <v>629</v>
      </c>
      <c r="L167" s="26"/>
      <c r="M167" s="26"/>
      <c r="N167" s="121"/>
      <c r="O167" s="26"/>
    </row>
    <row r="168" spans="1:15" s="51" customFormat="1" x14ac:dyDescent="0.25">
      <c r="A168" s="111" t="s">
        <v>158</v>
      </c>
      <c r="B168" s="105" t="s">
        <v>684</v>
      </c>
      <c r="C168" s="131">
        <v>14276</v>
      </c>
      <c r="D168" s="132">
        <f t="shared" si="3"/>
        <v>18958.831341301462</v>
      </c>
      <c r="E168" s="33" t="s">
        <v>631</v>
      </c>
      <c r="F168" s="39" t="s">
        <v>49</v>
      </c>
      <c r="G168" s="33" t="s">
        <v>68</v>
      </c>
      <c r="H168" s="33" t="s">
        <v>72</v>
      </c>
      <c r="I168" s="26" t="s">
        <v>86</v>
      </c>
      <c r="J168" s="109" t="s">
        <v>660</v>
      </c>
      <c r="K168" s="57" t="s">
        <v>629</v>
      </c>
      <c r="L168" s="26"/>
      <c r="M168" s="26"/>
      <c r="N168" s="121"/>
      <c r="O168" s="26"/>
    </row>
    <row r="169" spans="1:15" s="51" customFormat="1" x14ac:dyDescent="0.25">
      <c r="A169" s="51" t="s">
        <v>440</v>
      </c>
      <c r="B169" s="51" t="s">
        <v>452</v>
      </c>
      <c r="C169" s="51">
        <v>-9412.6</v>
      </c>
      <c r="D169" s="51">
        <f t="shared" si="3"/>
        <v>-12500.132802124834</v>
      </c>
      <c r="E169" s="33" t="s">
        <v>631</v>
      </c>
      <c r="F169" s="33" t="s">
        <v>48</v>
      </c>
      <c r="G169" s="33" t="s">
        <v>68</v>
      </c>
      <c r="H169" s="33" t="s">
        <v>72</v>
      </c>
      <c r="I169" s="51" t="s">
        <v>106</v>
      </c>
      <c r="J169" s="118" t="s">
        <v>177</v>
      </c>
      <c r="K169" s="51" t="s">
        <v>628</v>
      </c>
      <c r="N169" s="122"/>
    </row>
    <row r="170" spans="1:15" s="51" customFormat="1" x14ac:dyDescent="0.25">
      <c r="A170" s="51" t="s">
        <v>440</v>
      </c>
      <c r="B170" s="51" t="s">
        <v>451</v>
      </c>
      <c r="C170" s="51">
        <v>-5992.2000000000007</v>
      </c>
      <c r="D170" s="51">
        <f t="shared" si="3"/>
        <v>-7957.7689243027899</v>
      </c>
      <c r="E170" s="33" t="s">
        <v>631</v>
      </c>
      <c r="F170" s="33" t="s">
        <v>48</v>
      </c>
      <c r="G170" s="33" t="s">
        <v>68</v>
      </c>
      <c r="H170" s="33" t="s">
        <v>72</v>
      </c>
      <c r="I170" s="51" t="s">
        <v>86</v>
      </c>
      <c r="J170" s="118" t="s">
        <v>177</v>
      </c>
      <c r="K170" s="51" t="s">
        <v>628</v>
      </c>
      <c r="N170" s="122"/>
    </row>
    <row r="171" spans="1:15" s="51" customFormat="1" x14ac:dyDescent="0.25">
      <c r="A171" s="51" t="s">
        <v>440</v>
      </c>
      <c r="B171" s="51" t="s">
        <v>450</v>
      </c>
      <c r="C171" s="51">
        <v>90.600000000000009</v>
      </c>
      <c r="D171" s="51">
        <f t="shared" si="3"/>
        <v>120.31872509960161</v>
      </c>
      <c r="E171" s="33" t="s">
        <v>631</v>
      </c>
      <c r="F171" s="33" t="s">
        <v>48</v>
      </c>
      <c r="G171" s="33" t="s">
        <v>68</v>
      </c>
      <c r="H171" s="33" t="s">
        <v>173</v>
      </c>
      <c r="I171" s="51" t="s">
        <v>86</v>
      </c>
      <c r="J171" s="118" t="s">
        <v>177</v>
      </c>
      <c r="K171" s="51" t="s">
        <v>628</v>
      </c>
      <c r="N171" s="122"/>
    </row>
    <row r="172" spans="1:15" s="51" customFormat="1" x14ac:dyDescent="0.25">
      <c r="A172" s="51" t="s">
        <v>440</v>
      </c>
      <c r="B172" s="51" t="s">
        <v>449</v>
      </c>
      <c r="C172" s="51">
        <v>221.8</v>
      </c>
      <c r="D172" s="51">
        <f t="shared" si="3"/>
        <v>294.55511288180611</v>
      </c>
      <c r="E172" s="33" t="s">
        <v>631</v>
      </c>
      <c r="F172" s="33" t="s">
        <v>48</v>
      </c>
      <c r="G172" s="33" t="s">
        <v>68</v>
      </c>
      <c r="H172" s="33" t="s">
        <v>72</v>
      </c>
      <c r="I172" s="51" t="s">
        <v>86</v>
      </c>
      <c r="J172" s="118" t="s">
        <v>177</v>
      </c>
      <c r="K172" s="51" t="s">
        <v>628</v>
      </c>
      <c r="N172" s="122"/>
    </row>
    <row r="173" spans="1:15" s="51" customFormat="1" x14ac:dyDescent="0.25">
      <c r="A173" s="51" t="s">
        <v>440</v>
      </c>
      <c r="B173" s="51" t="s">
        <v>448</v>
      </c>
      <c r="C173" s="51">
        <v>3901.65</v>
      </c>
      <c r="D173" s="51">
        <f t="shared" si="3"/>
        <v>5181.4741035856578</v>
      </c>
      <c r="E173" s="33" t="s">
        <v>631</v>
      </c>
      <c r="F173" s="33" t="s">
        <v>48</v>
      </c>
      <c r="G173" s="33" t="s">
        <v>68</v>
      </c>
      <c r="H173" s="33" t="s">
        <v>173</v>
      </c>
      <c r="I173" s="51" t="s">
        <v>86</v>
      </c>
      <c r="J173" s="118" t="s">
        <v>201</v>
      </c>
      <c r="K173" s="51" t="s">
        <v>628</v>
      </c>
      <c r="N173" s="122"/>
    </row>
    <row r="174" spans="1:15" s="51" customFormat="1" x14ac:dyDescent="0.25">
      <c r="A174" s="51" t="s">
        <v>440</v>
      </c>
      <c r="B174" s="51" t="s">
        <v>447</v>
      </c>
      <c r="C174" s="51">
        <v>12332.1</v>
      </c>
      <c r="D174" s="51">
        <f t="shared" si="3"/>
        <v>16377.290836653387</v>
      </c>
      <c r="E174" s="33" t="s">
        <v>631</v>
      </c>
      <c r="F174" s="33" t="s">
        <v>48</v>
      </c>
      <c r="G174" s="33" t="s">
        <v>68</v>
      </c>
      <c r="H174" s="33" t="s">
        <v>72</v>
      </c>
      <c r="I174" s="51" t="s">
        <v>86</v>
      </c>
      <c r="J174" s="118" t="s">
        <v>241</v>
      </c>
      <c r="K174" s="51" t="s">
        <v>628</v>
      </c>
      <c r="N174" s="122"/>
    </row>
    <row r="175" spans="1:15" s="51" customFormat="1" x14ac:dyDescent="0.25">
      <c r="A175" s="51" t="s">
        <v>440</v>
      </c>
      <c r="B175" s="51" t="s">
        <v>446</v>
      </c>
      <c r="C175" s="51">
        <v>12332.1</v>
      </c>
      <c r="D175" s="51">
        <f t="shared" si="3"/>
        <v>16377.290836653387</v>
      </c>
      <c r="E175" s="33" t="s">
        <v>631</v>
      </c>
      <c r="F175" s="33" t="s">
        <v>48</v>
      </c>
      <c r="G175" s="33" t="s">
        <v>68</v>
      </c>
      <c r="H175" s="33" t="s">
        <v>72</v>
      </c>
      <c r="I175" s="51" t="s">
        <v>86</v>
      </c>
      <c r="J175" s="118" t="s">
        <v>239</v>
      </c>
      <c r="K175" s="51" t="s">
        <v>628</v>
      </c>
      <c r="N175" s="122"/>
    </row>
    <row r="176" spans="1:15" s="51" customFormat="1" x14ac:dyDescent="0.25">
      <c r="A176" s="51" t="s">
        <v>440</v>
      </c>
      <c r="B176" s="51" t="s">
        <v>445</v>
      </c>
      <c r="C176" s="51">
        <v>12332.1</v>
      </c>
      <c r="D176" s="51">
        <f t="shared" si="3"/>
        <v>16377.290836653387</v>
      </c>
      <c r="E176" s="33" t="s">
        <v>631</v>
      </c>
      <c r="F176" s="33" t="s">
        <v>48</v>
      </c>
      <c r="G176" s="33" t="s">
        <v>68</v>
      </c>
      <c r="H176" s="33" t="s">
        <v>72</v>
      </c>
      <c r="I176" s="51" t="s">
        <v>86</v>
      </c>
      <c r="J176" s="118" t="s">
        <v>237</v>
      </c>
      <c r="K176" s="51" t="s">
        <v>628</v>
      </c>
      <c r="N176" s="122"/>
    </row>
    <row r="177" spans="1:15" s="51" customFormat="1" x14ac:dyDescent="0.25">
      <c r="A177" s="51" t="s">
        <v>440</v>
      </c>
      <c r="B177" s="51" t="s">
        <v>444</v>
      </c>
      <c r="C177" s="51">
        <v>20889.400000000001</v>
      </c>
      <c r="D177" s="51">
        <f t="shared" si="3"/>
        <v>27741.567065073043</v>
      </c>
      <c r="E177" s="33" t="s">
        <v>631</v>
      </c>
      <c r="F177" s="33" t="s">
        <v>48</v>
      </c>
      <c r="G177" s="33" t="s">
        <v>68</v>
      </c>
      <c r="H177" s="33" t="s">
        <v>72</v>
      </c>
      <c r="I177" s="51" t="s">
        <v>86</v>
      </c>
      <c r="J177" s="118" t="s">
        <v>245</v>
      </c>
      <c r="K177" s="51" t="s">
        <v>628</v>
      </c>
      <c r="N177" s="122"/>
    </row>
    <row r="178" spans="1:15" s="51" customFormat="1" x14ac:dyDescent="0.25">
      <c r="A178" s="51" t="s">
        <v>440</v>
      </c>
      <c r="B178" s="51" t="s">
        <v>443</v>
      </c>
      <c r="C178" s="51">
        <v>21955.5</v>
      </c>
      <c r="D178" s="51">
        <f t="shared" si="3"/>
        <v>29157.370517928288</v>
      </c>
      <c r="E178" s="33" t="s">
        <v>631</v>
      </c>
      <c r="F178" s="33" t="s">
        <v>48</v>
      </c>
      <c r="G178" s="33" t="s">
        <v>68</v>
      </c>
      <c r="H178" s="33" t="s">
        <v>173</v>
      </c>
      <c r="I178" s="51" t="s">
        <v>181</v>
      </c>
      <c r="J178" s="118" t="s">
        <v>218</v>
      </c>
      <c r="K178" s="51" t="s">
        <v>628</v>
      </c>
      <c r="N178" s="122"/>
    </row>
    <row r="179" spans="1:15" s="51" customFormat="1" x14ac:dyDescent="0.25">
      <c r="A179" s="51" t="s">
        <v>440</v>
      </c>
      <c r="B179" s="51" t="s">
        <v>442</v>
      </c>
      <c r="C179" s="51">
        <v>22075.8</v>
      </c>
      <c r="D179" s="51">
        <f t="shared" si="3"/>
        <v>29317.131474103586</v>
      </c>
      <c r="E179" s="33" t="s">
        <v>631</v>
      </c>
      <c r="F179" s="33" t="s">
        <v>48</v>
      </c>
      <c r="G179" s="33" t="s">
        <v>68</v>
      </c>
      <c r="H179" s="33" t="s">
        <v>72</v>
      </c>
      <c r="I179" s="51" t="s">
        <v>86</v>
      </c>
      <c r="J179" s="118" t="s">
        <v>245</v>
      </c>
      <c r="K179" s="51" t="s">
        <v>628</v>
      </c>
      <c r="N179" s="122"/>
    </row>
    <row r="180" spans="1:15" s="51" customFormat="1" x14ac:dyDescent="0.25">
      <c r="A180" s="51" t="s">
        <v>440</v>
      </c>
      <c r="B180" s="51" t="s">
        <v>441</v>
      </c>
      <c r="C180" s="51">
        <v>42814.700000000004</v>
      </c>
      <c r="D180" s="51">
        <f t="shared" si="3"/>
        <v>56858.831341301469</v>
      </c>
      <c r="E180" s="33" t="s">
        <v>631</v>
      </c>
      <c r="F180" s="33" t="s">
        <v>48</v>
      </c>
      <c r="G180" s="33" t="s">
        <v>68</v>
      </c>
      <c r="H180" s="33" t="s">
        <v>173</v>
      </c>
      <c r="I180" s="51" t="s">
        <v>181</v>
      </c>
      <c r="J180" s="118" t="s">
        <v>197</v>
      </c>
      <c r="K180" s="51" t="s">
        <v>628</v>
      </c>
      <c r="N180" s="122"/>
    </row>
    <row r="181" spans="1:15" s="51" customFormat="1" x14ac:dyDescent="0.25">
      <c r="A181" s="51" t="s">
        <v>440</v>
      </c>
      <c r="B181" s="51" t="s">
        <v>235</v>
      </c>
      <c r="C181" s="51">
        <v>46722.600000000006</v>
      </c>
      <c r="D181" s="51">
        <f t="shared" si="3"/>
        <v>62048.605577689254</v>
      </c>
      <c r="E181" s="33" t="s">
        <v>631</v>
      </c>
      <c r="F181" s="33" t="s">
        <v>48</v>
      </c>
      <c r="G181" s="33" t="s">
        <v>68</v>
      </c>
      <c r="H181" s="33" t="s">
        <v>72</v>
      </c>
      <c r="I181" s="51" t="s">
        <v>105</v>
      </c>
      <c r="J181" s="118" t="s">
        <v>234</v>
      </c>
      <c r="K181" s="51" t="s">
        <v>628</v>
      </c>
      <c r="N181" s="122"/>
    </row>
    <row r="182" spans="1:15" s="51" customFormat="1" x14ac:dyDescent="0.25">
      <c r="A182" s="51" t="s">
        <v>440</v>
      </c>
      <c r="B182" s="51" t="s">
        <v>439</v>
      </c>
      <c r="C182" s="51">
        <v>991089.79999999993</v>
      </c>
      <c r="D182" s="51">
        <f t="shared" si="3"/>
        <v>1316188.3134130144</v>
      </c>
      <c r="E182" s="33" t="s">
        <v>631</v>
      </c>
      <c r="F182" s="33" t="s">
        <v>48</v>
      </c>
      <c r="G182" s="33" t="s">
        <v>68</v>
      </c>
      <c r="H182" s="33" t="s">
        <v>72</v>
      </c>
      <c r="I182" s="51" t="s">
        <v>86</v>
      </c>
      <c r="J182" s="118" t="s">
        <v>177</v>
      </c>
      <c r="K182" s="51" t="s">
        <v>628</v>
      </c>
      <c r="N182" s="122"/>
    </row>
    <row r="183" spans="1:15" s="51" customFormat="1" x14ac:dyDescent="0.25">
      <c r="A183" s="111" t="s">
        <v>440</v>
      </c>
      <c r="B183" s="105" t="s">
        <v>674</v>
      </c>
      <c r="C183" s="131">
        <v>3125.6000000000004</v>
      </c>
      <c r="D183" s="132">
        <f t="shared" si="3"/>
        <v>4150.8632138114217</v>
      </c>
      <c r="E183" s="33" t="s">
        <v>631</v>
      </c>
      <c r="F183" s="39" t="s">
        <v>49</v>
      </c>
      <c r="G183" s="33" t="s">
        <v>68</v>
      </c>
      <c r="H183" s="33" t="s">
        <v>72</v>
      </c>
      <c r="I183" s="26" t="s">
        <v>86</v>
      </c>
      <c r="J183" s="109" t="s">
        <v>660</v>
      </c>
      <c r="K183" s="57" t="s">
        <v>629</v>
      </c>
      <c r="L183" s="26"/>
      <c r="M183" s="26"/>
      <c r="N183" s="121"/>
      <c r="O183" s="26"/>
    </row>
    <row r="184" spans="1:15" s="51" customFormat="1" x14ac:dyDescent="0.25">
      <c r="A184" s="51" t="s">
        <v>156</v>
      </c>
      <c r="B184" s="51" t="s">
        <v>438</v>
      </c>
      <c r="C184" s="51">
        <v>2377.8000000000002</v>
      </c>
      <c r="D184" s="51">
        <f t="shared" si="3"/>
        <v>3157.7689243027889</v>
      </c>
      <c r="E184" s="33" t="s">
        <v>631</v>
      </c>
      <c r="F184" s="33" t="s">
        <v>48</v>
      </c>
      <c r="G184" s="33" t="s">
        <v>68</v>
      </c>
      <c r="H184" s="33" t="s">
        <v>173</v>
      </c>
      <c r="I184" s="51" t="s">
        <v>86</v>
      </c>
      <c r="J184" s="118" t="s">
        <v>201</v>
      </c>
      <c r="K184" s="51" t="s">
        <v>628</v>
      </c>
      <c r="N184" s="122"/>
    </row>
    <row r="185" spans="1:15" s="51" customFormat="1" x14ac:dyDescent="0.25">
      <c r="A185" s="57" t="s">
        <v>156</v>
      </c>
      <c r="B185" s="57" t="s">
        <v>155</v>
      </c>
      <c r="C185" s="39">
        <v>17200</v>
      </c>
      <c r="D185" s="39">
        <f t="shared" si="3"/>
        <v>22841.965471447544</v>
      </c>
      <c r="E185" s="33" t="s">
        <v>631</v>
      </c>
      <c r="F185" s="39" t="s">
        <v>48</v>
      </c>
      <c r="G185" s="33" t="s">
        <v>68</v>
      </c>
      <c r="H185" s="39" t="s">
        <v>187</v>
      </c>
      <c r="I185" s="39" t="s">
        <v>154</v>
      </c>
      <c r="J185" s="120" t="s">
        <v>109</v>
      </c>
      <c r="K185" s="57" t="s">
        <v>109</v>
      </c>
      <c r="L185" s="57"/>
      <c r="M185" s="57"/>
      <c r="N185" s="136"/>
      <c r="O185" s="57"/>
    </row>
    <row r="186" spans="1:15" s="51" customFormat="1" x14ac:dyDescent="0.25">
      <c r="A186" s="57" t="s">
        <v>153</v>
      </c>
      <c r="B186" s="57" t="s">
        <v>152</v>
      </c>
      <c r="C186" s="39">
        <v>848</v>
      </c>
      <c r="D186" s="39">
        <f t="shared" si="3"/>
        <v>1126.1620185922975</v>
      </c>
      <c r="E186" s="33" t="s">
        <v>631</v>
      </c>
      <c r="F186" s="39" t="s">
        <v>48</v>
      </c>
      <c r="G186" s="33" t="s">
        <v>68</v>
      </c>
      <c r="H186" s="39" t="s">
        <v>72</v>
      </c>
      <c r="I186" s="39" t="s">
        <v>87</v>
      </c>
      <c r="J186" s="119" t="s">
        <v>113</v>
      </c>
      <c r="K186" s="57" t="s">
        <v>109</v>
      </c>
      <c r="L186" s="57"/>
      <c r="M186" s="57"/>
      <c r="N186" s="136"/>
      <c r="O186" s="57"/>
    </row>
    <row r="187" spans="1:15" s="51" customFormat="1" x14ac:dyDescent="0.25">
      <c r="A187" s="51" t="s">
        <v>437</v>
      </c>
      <c r="B187" s="51" t="s">
        <v>436</v>
      </c>
      <c r="C187" s="51">
        <v>26273.800000000003</v>
      </c>
      <c r="D187" s="51">
        <f t="shared" si="3"/>
        <v>34892.164674634798</v>
      </c>
      <c r="E187" s="33" t="s">
        <v>631</v>
      </c>
      <c r="F187" s="33" t="s">
        <v>48</v>
      </c>
      <c r="G187" s="33" t="s">
        <v>68</v>
      </c>
      <c r="H187" s="33" t="s">
        <v>173</v>
      </c>
      <c r="I187" s="51" t="s">
        <v>181</v>
      </c>
      <c r="J187" s="118" t="s">
        <v>218</v>
      </c>
      <c r="K187" s="51" t="s">
        <v>628</v>
      </c>
      <c r="N187" s="122"/>
    </row>
    <row r="188" spans="1:15" s="51" customFormat="1" x14ac:dyDescent="0.25">
      <c r="A188" s="51" t="s">
        <v>151</v>
      </c>
      <c r="B188" s="51" t="s">
        <v>435</v>
      </c>
      <c r="C188" s="51">
        <v>813.40000000000009</v>
      </c>
      <c r="D188" s="51">
        <f t="shared" si="3"/>
        <v>1080.2124833997345</v>
      </c>
      <c r="E188" s="33" t="s">
        <v>631</v>
      </c>
      <c r="F188" s="33" t="s">
        <v>48</v>
      </c>
      <c r="G188" s="33" t="s">
        <v>68</v>
      </c>
      <c r="H188" s="33" t="s">
        <v>72</v>
      </c>
      <c r="I188" s="51" t="s">
        <v>181</v>
      </c>
      <c r="J188" s="118" t="s">
        <v>228</v>
      </c>
      <c r="K188" s="51" t="s">
        <v>628</v>
      </c>
      <c r="N188" s="122"/>
    </row>
    <row r="189" spans="1:15" s="51" customFormat="1" x14ac:dyDescent="0.25">
      <c r="A189" s="51" t="s">
        <v>151</v>
      </c>
      <c r="B189" s="51" t="s">
        <v>434</v>
      </c>
      <c r="C189" s="51">
        <v>867</v>
      </c>
      <c r="D189" s="51">
        <f t="shared" si="3"/>
        <v>1151.3944223107569</v>
      </c>
      <c r="E189" s="33" t="s">
        <v>631</v>
      </c>
      <c r="F189" s="33" t="s">
        <v>48</v>
      </c>
      <c r="G189" s="33" t="s">
        <v>68</v>
      </c>
      <c r="H189" s="33" t="s">
        <v>72</v>
      </c>
      <c r="I189" s="51" t="s">
        <v>181</v>
      </c>
      <c r="J189" s="118" t="s">
        <v>228</v>
      </c>
      <c r="K189" s="51" t="s">
        <v>628</v>
      </c>
      <c r="N189" s="122"/>
    </row>
    <row r="190" spans="1:15" s="51" customFormat="1" x14ac:dyDescent="0.25">
      <c r="A190" s="51" t="s">
        <v>151</v>
      </c>
      <c r="B190" s="51" t="s">
        <v>433</v>
      </c>
      <c r="C190" s="51">
        <v>990</v>
      </c>
      <c r="D190" s="51">
        <f t="shared" si="3"/>
        <v>1314.7410358565737</v>
      </c>
      <c r="E190" s="33" t="s">
        <v>631</v>
      </c>
      <c r="F190" s="33" t="s">
        <v>48</v>
      </c>
      <c r="G190" s="33" t="s">
        <v>68</v>
      </c>
      <c r="H190" s="33" t="s">
        <v>72</v>
      </c>
      <c r="I190" s="51" t="s">
        <v>80</v>
      </c>
      <c r="J190" s="118" t="s">
        <v>169</v>
      </c>
      <c r="K190" s="51" t="s">
        <v>628</v>
      </c>
      <c r="N190" s="122"/>
    </row>
    <row r="191" spans="1:15" s="51" customFormat="1" x14ac:dyDescent="0.25">
      <c r="A191" s="51" t="s">
        <v>151</v>
      </c>
      <c r="B191" s="51" t="s">
        <v>432</v>
      </c>
      <c r="C191" s="51">
        <v>1453.1</v>
      </c>
      <c r="D191" s="51">
        <f t="shared" si="3"/>
        <v>1929.7476759628153</v>
      </c>
      <c r="E191" s="33" t="s">
        <v>631</v>
      </c>
      <c r="F191" s="33" t="s">
        <v>48</v>
      </c>
      <c r="G191" s="33" t="s">
        <v>68</v>
      </c>
      <c r="H191" s="33" t="s">
        <v>173</v>
      </c>
      <c r="I191" s="51" t="s">
        <v>86</v>
      </c>
      <c r="J191" s="118" t="s">
        <v>350</v>
      </c>
      <c r="K191" s="51" t="s">
        <v>628</v>
      </c>
      <c r="N191" s="122"/>
    </row>
    <row r="192" spans="1:15" s="51" customFormat="1" x14ac:dyDescent="0.25">
      <c r="A192" s="51" t="s">
        <v>151</v>
      </c>
      <c r="B192" s="51" t="s">
        <v>431</v>
      </c>
      <c r="C192" s="51">
        <v>1806.05</v>
      </c>
      <c r="D192" s="51">
        <f t="shared" si="3"/>
        <v>2398.4727755644089</v>
      </c>
      <c r="E192" s="33" t="s">
        <v>631</v>
      </c>
      <c r="F192" s="33" t="s">
        <v>48</v>
      </c>
      <c r="G192" s="33" t="s">
        <v>68</v>
      </c>
      <c r="H192" s="33" t="s">
        <v>187</v>
      </c>
      <c r="I192" s="51" t="s">
        <v>181</v>
      </c>
      <c r="J192" s="118" t="s">
        <v>210</v>
      </c>
      <c r="K192" s="51" t="s">
        <v>628</v>
      </c>
      <c r="N192" s="122"/>
    </row>
    <row r="193" spans="1:14" s="51" customFormat="1" x14ac:dyDescent="0.25">
      <c r="A193" s="51" t="s">
        <v>151</v>
      </c>
      <c r="B193" s="51" t="s">
        <v>222</v>
      </c>
      <c r="C193" s="51">
        <v>1818.15</v>
      </c>
      <c r="D193" s="51">
        <f t="shared" ref="D193:D256" si="4">C193/0.753</f>
        <v>2414.541832669323</v>
      </c>
      <c r="E193" s="33" t="s">
        <v>631</v>
      </c>
      <c r="F193" s="33" t="s">
        <v>48</v>
      </c>
      <c r="G193" s="33" t="s">
        <v>68</v>
      </c>
      <c r="H193" s="33" t="s">
        <v>173</v>
      </c>
      <c r="I193" s="51" t="s">
        <v>86</v>
      </c>
      <c r="J193" s="118" t="s">
        <v>220</v>
      </c>
      <c r="K193" s="51" t="s">
        <v>628</v>
      </c>
      <c r="N193" s="122"/>
    </row>
    <row r="194" spans="1:14" s="51" customFormat="1" x14ac:dyDescent="0.25">
      <c r="A194" s="51" t="s">
        <v>151</v>
      </c>
      <c r="B194" s="51" t="s">
        <v>430</v>
      </c>
      <c r="C194" s="51">
        <v>2736.6000000000004</v>
      </c>
      <c r="D194" s="51">
        <f t="shared" si="4"/>
        <v>3634.2629482071716</v>
      </c>
      <c r="E194" s="33" t="s">
        <v>631</v>
      </c>
      <c r="F194" s="33" t="s">
        <v>48</v>
      </c>
      <c r="G194" s="33" t="s">
        <v>68</v>
      </c>
      <c r="H194" s="33" t="s">
        <v>72</v>
      </c>
      <c r="I194" s="51" t="s">
        <v>86</v>
      </c>
      <c r="J194" s="118" t="s">
        <v>177</v>
      </c>
      <c r="K194" s="51" t="s">
        <v>628</v>
      </c>
      <c r="N194" s="122"/>
    </row>
    <row r="195" spans="1:14" s="51" customFormat="1" x14ac:dyDescent="0.25">
      <c r="A195" s="51" t="s">
        <v>151</v>
      </c>
      <c r="B195" s="51" t="s">
        <v>429</v>
      </c>
      <c r="C195" s="51">
        <v>3186.2</v>
      </c>
      <c r="D195" s="51">
        <f t="shared" si="4"/>
        <v>4231.3413014608232</v>
      </c>
      <c r="E195" s="33" t="s">
        <v>631</v>
      </c>
      <c r="F195" s="33" t="s">
        <v>48</v>
      </c>
      <c r="G195" s="33" t="s">
        <v>68</v>
      </c>
      <c r="H195" s="33" t="s">
        <v>173</v>
      </c>
      <c r="I195" s="51" t="s">
        <v>86</v>
      </c>
      <c r="J195" s="118" t="s">
        <v>350</v>
      </c>
      <c r="K195" s="51" t="s">
        <v>628</v>
      </c>
      <c r="N195" s="122"/>
    </row>
    <row r="196" spans="1:14" s="51" customFormat="1" x14ac:dyDescent="0.25">
      <c r="A196" s="51" t="s">
        <v>151</v>
      </c>
      <c r="B196" s="51" t="s">
        <v>221</v>
      </c>
      <c r="C196" s="51">
        <v>3940.5</v>
      </c>
      <c r="D196" s="51">
        <f t="shared" si="4"/>
        <v>5233.0677290836657</v>
      </c>
      <c r="E196" s="33" t="s">
        <v>631</v>
      </c>
      <c r="F196" s="33" t="s">
        <v>48</v>
      </c>
      <c r="G196" s="33" t="s">
        <v>68</v>
      </c>
      <c r="H196" s="33" t="s">
        <v>173</v>
      </c>
      <c r="I196" s="51" t="s">
        <v>181</v>
      </c>
      <c r="J196" s="118" t="s">
        <v>220</v>
      </c>
      <c r="K196" s="51" t="s">
        <v>628</v>
      </c>
      <c r="N196" s="122"/>
    </row>
    <row r="197" spans="1:14" s="51" customFormat="1" x14ac:dyDescent="0.25">
      <c r="A197" s="51" t="s">
        <v>151</v>
      </c>
      <c r="B197" s="51" t="s">
        <v>428</v>
      </c>
      <c r="C197" s="51">
        <v>4564</v>
      </c>
      <c r="D197" s="51">
        <f t="shared" si="4"/>
        <v>6061.0889774236384</v>
      </c>
      <c r="E197" s="33" t="s">
        <v>631</v>
      </c>
      <c r="F197" s="33" t="s">
        <v>48</v>
      </c>
      <c r="G197" s="33" t="s">
        <v>68</v>
      </c>
      <c r="H197" s="33" t="s">
        <v>173</v>
      </c>
      <c r="I197" s="51" t="s">
        <v>86</v>
      </c>
      <c r="J197" s="118" t="s">
        <v>350</v>
      </c>
      <c r="K197" s="51" t="s">
        <v>628</v>
      </c>
      <c r="N197" s="122"/>
    </row>
    <row r="198" spans="1:14" s="51" customFormat="1" x14ac:dyDescent="0.25">
      <c r="A198" s="51" t="s">
        <v>151</v>
      </c>
      <c r="B198" s="51" t="s">
        <v>427</v>
      </c>
      <c r="C198" s="51">
        <v>4599.1000000000004</v>
      </c>
      <c r="D198" s="51">
        <f t="shared" si="4"/>
        <v>6107.7025232403721</v>
      </c>
      <c r="E198" s="33" t="s">
        <v>631</v>
      </c>
      <c r="F198" s="33" t="s">
        <v>48</v>
      </c>
      <c r="G198" s="33" t="s">
        <v>68</v>
      </c>
      <c r="H198" s="33" t="s">
        <v>187</v>
      </c>
      <c r="I198" s="51" t="s">
        <v>181</v>
      </c>
      <c r="J198" s="118" t="s">
        <v>210</v>
      </c>
      <c r="K198" s="51" t="s">
        <v>628</v>
      </c>
      <c r="N198" s="122"/>
    </row>
    <row r="199" spans="1:14" s="51" customFormat="1" x14ac:dyDescent="0.25">
      <c r="A199" s="51" t="s">
        <v>151</v>
      </c>
      <c r="B199" s="51" t="s">
        <v>426</v>
      </c>
      <c r="C199" s="51">
        <v>4781.8</v>
      </c>
      <c r="D199" s="51">
        <f t="shared" si="4"/>
        <v>6350.3320053120851</v>
      </c>
      <c r="E199" s="33" t="s">
        <v>631</v>
      </c>
      <c r="F199" s="33" t="s">
        <v>48</v>
      </c>
      <c r="G199" s="33" t="s">
        <v>68</v>
      </c>
      <c r="H199" s="33" t="s">
        <v>173</v>
      </c>
      <c r="I199" s="51" t="s">
        <v>86</v>
      </c>
      <c r="J199" s="118" t="s">
        <v>350</v>
      </c>
      <c r="K199" s="51" t="s">
        <v>628</v>
      </c>
      <c r="N199" s="122"/>
    </row>
    <row r="200" spans="1:14" s="51" customFormat="1" x14ac:dyDescent="0.25">
      <c r="A200" s="51" t="s">
        <v>151</v>
      </c>
      <c r="B200" s="51" t="s">
        <v>425</v>
      </c>
      <c r="C200" s="51">
        <v>6167.1</v>
      </c>
      <c r="D200" s="51">
        <f t="shared" si="4"/>
        <v>8190.0398406374507</v>
      </c>
      <c r="E200" s="33" t="s">
        <v>631</v>
      </c>
      <c r="F200" s="33" t="s">
        <v>48</v>
      </c>
      <c r="G200" s="33" t="s">
        <v>68</v>
      </c>
      <c r="H200" s="33" t="s">
        <v>173</v>
      </c>
      <c r="I200" s="51" t="s">
        <v>86</v>
      </c>
      <c r="J200" s="118" t="s">
        <v>243</v>
      </c>
      <c r="K200" s="51" t="s">
        <v>628</v>
      </c>
      <c r="N200" s="122"/>
    </row>
    <row r="201" spans="1:14" s="51" customFormat="1" x14ac:dyDescent="0.25">
      <c r="A201" s="51" t="s">
        <v>151</v>
      </c>
      <c r="B201" s="51" t="s">
        <v>424</v>
      </c>
      <c r="C201" s="51">
        <v>6941.65</v>
      </c>
      <c r="D201" s="51">
        <f t="shared" si="4"/>
        <v>9218.6586985391768</v>
      </c>
      <c r="E201" s="33" t="s">
        <v>631</v>
      </c>
      <c r="F201" s="33" t="s">
        <v>48</v>
      </c>
      <c r="G201" s="33" t="s">
        <v>68</v>
      </c>
      <c r="H201" s="33" t="s">
        <v>173</v>
      </c>
      <c r="I201" s="51" t="s">
        <v>86</v>
      </c>
      <c r="J201" s="118" t="s">
        <v>201</v>
      </c>
      <c r="K201" s="51" t="s">
        <v>628</v>
      </c>
      <c r="N201" s="122"/>
    </row>
    <row r="202" spans="1:14" s="51" customFormat="1" x14ac:dyDescent="0.25">
      <c r="A202" s="51" t="s">
        <v>151</v>
      </c>
      <c r="B202" s="51" t="s">
        <v>423</v>
      </c>
      <c r="C202" s="51">
        <v>7890.05</v>
      </c>
      <c r="D202" s="51">
        <f t="shared" si="4"/>
        <v>10478.154050464807</v>
      </c>
      <c r="E202" s="33" t="s">
        <v>631</v>
      </c>
      <c r="F202" s="33" t="s">
        <v>48</v>
      </c>
      <c r="G202" s="33" t="s">
        <v>68</v>
      </c>
      <c r="H202" s="33" t="s">
        <v>72</v>
      </c>
      <c r="I202" s="51" t="s">
        <v>86</v>
      </c>
      <c r="J202" s="118" t="s">
        <v>422</v>
      </c>
      <c r="K202" s="51" t="s">
        <v>628</v>
      </c>
      <c r="N202" s="122"/>
    </row>
    <row r="203" spans="1:14" s="51" customFormat="1" x14ac:dyDescent="0.25">
      <c r="A203" s="51" t="s">
        <v>151</v>
      </c>
      <c r="B203" s="51" t="s">
        <v>421</v>
      </c>
      <c r="C203" s="51">
        <v>9246.6</v>
      </c>
      <c r="D203" s="51">
        <f t="shared" si="4"/>
        <v>12279.681274900398</v>
      </c>
      <c r="E203" s="33" t="s">
        <v>631</v>
      </c>
      <c r="F203" s="33" t="s">
        <v>48</v>
      </c>
      <c r="G203" s="33" t="s">
        <v>68</v>
      </c>
      <c r="H203" s="33" t="s">
        <v>72</v>
      </c>
      <c r="I203" s="51" t="s">
        <v>86</v>
      </c>
      <c r="J203" s="118" t="s">
        <v>177</v>
      </c>
      <c r="K203" s="51" t="s">
        <v>628</v>
      </c>
      <c r="N203" s="122"/>
    </row>
    <row r="204" spans="1:14" s="51" customFormat="1" x14ac:dyDescent="0.25">
      <c r="A204" s="51" t="s">
        <v>151</v>
      </c>
      <c r="B204" s="51" t="s">
        <v>420</v>
      </c>
      <c r="C204" s="51">
        <v>14016.25</v>
      </c>
      <c r="D204" s="51">
        <f t="shared" si="4"/>
        <v>18613.877822045153</v>
      </c>
      <c r="E204" s="33" t="s">
        <v>631</v>
      </c>
      <c r="F204" s="33" t="s">
        <v>48</v>
      </c>
      <c r="G204" s="33" t="s">
        <v>68</v>
      </c>
      <c r="H204" s="33" t="s">
        <v>187</v>
      </c>
      <c r="I204" s="51" t="s">
        <v>86</v>
      </c>
      <c r="J204" s="118" t="s">
        <v>177</v>
      </c>
      <c r="K204" s="51" t="s">
        <v>628</v>
      </c>
      <c r="N204" s="122"/>
    </row>
    <row r="205" spans="1:14" s="51" customFormat="1" x14ac:dyDescent="0.25">
      <c r="A205" s="51" t="s">
        <v>151</v>
      </c>
      <c r="B205" s="51" t="s">
        <v>419</v>
      </c>
      <c r="C205" s="51">
        <v>15620.66</v>
      </c>
      <c r="D205" s="51">
        <f t="shared" si="4"/>
        <v>20744.568393094291</v>
      </c>
      <c r="E205" s="33" t="s">
        <v>631</v>
      </c>
      <c r="F205" s="33" t="s">
        <v>48</v>
      </c>
      <c r="G205" s="33" t="s">
        <v>68</v>
      </c>
      <c r="H205" s="33" t="s">
        <v>72</v>
      </c>
      <c r="I205" s="51" t="s">
        <v>86</v>
      </c>
      <c r="J205" s="118" t="s">
        <v>241</v>
      </c>
      <c r="K205" s="51" t="s">
        <v>628</v>
      </c>
      <c r="N205" s="122"/>
    </row>
    <row r="206" spans="1:14" s="51" customFormat="1" x14ac:dyDescent="0.25">
      <c r="A206" s="51" t="s">
        <v>151</v>
      </c>
      <c r="B206" s="51" t="s">
        <v>418</v>
      </c>
      <c r="C206" s="51">
        <v>15620.66</v>
      </c>
      <c r="D206" s="51">
        <f t="shared" si="4"/>
        <v>20744.568393094291</v>
      </c>
      <c r="E206" s="33" t="s">
        <v>631</v>
      </c>
      <c r="F206" s="33" t="s">
        <v>48</v>
      </c>
      <c r="G206" s="33" t="s">
        <v>68</v>
      </c>
      <c r="H206" s="33" t="s">
        <v>72</v>
      </c>
      <c r="I206" s="51" t="s">
        <v>86</v>
      </c>
      <c r="J206" s="118" t="s">
        <v>239</v>
      </c>
      <c r="K206" s="51" t="s">
        <v>628</v>
      </c>
      <c r="N206" s="122"/>
    </row>
    <row r="207" spans="1:14" s="51" customFormat="1" x14ac:dyDescent="0.25">
      <c r="A207" s="51" t="s">
        <v>151</v>
      </c>
      <c r="B207" s="51" t="s">
        <v>417</v>
      </c>
      <c r="C207" s="51">
        <v>15620.66</v>
      </c>
      <c r="D207" s="51">
        <f t="shared" si="4"/>
        <v>20744.568393094291</v>
      </c>
      <c r="E207" s="33" t="s">
        <v>631</v>
      </c>
      <c r="F207" s="33" t="s">
        <v>48</v>
      </c>
      <c r="G207" s="33" t="s">
        <v>68</v>
      </c>
      <c r="H207" s="33" t="s">
        <v>72</v>
      </c>
      <c r="I207" s="51" t="s">
        <v>86</v>
      </c>
      <c r="J207" s="118" t="s">
        <v>237</v>
      </c>
      <c r="K207" s="51" t="s">
        <v>628</v>
      </c>
      <c r="N207" s="122"/>
    </row>
    <row r="208" spans="1:14" s="51" customFormat="1" x14ac:dyDescent="0.25">
      <c r="A208" s="51" t="s">
        <v>151</v>
      </c>
      <c r="B208" s="51" t="s">
        <v>416</v>
      </c>
      <c r="C208" s="51">
        <v>22458.9</v>
      </c>
      <c r="D208" s="51">
        <f t="shared" si="4"/>
        <v>29825.896414342631</v>
      </c>
      <c r="E208" s="33" t="s">
        <v>631</v>
      </c>
      <c r="F208" s="33" t="s">
        <v>48</v>
      </c>
      <c r="G208" s="33" t="s">
        <v>68</v>
      </c>
      <c r="H208" s="33" t="s">
        <v>173</v>
      </c>
      <c r="I208" s="51" t="s">
        <v>105</v>
      </c>
      <c r="J208" s="118" t="s">
        <v>415</v>
      </c>
      <c r="K208" s="51" t="s">
        <v>628</v>
      </c>
      <c r="N208" s="122"/>
    </row>
    <row r="209" spans="1:15" s="51" customFormat="1" x14ac:dyDescent="0.25">
      <c r="A209" s="51" t="s">
        <v>151</v>
      </c>
      <c r="B209" s="51" t="s">
        <v>414</v>
      </c>
      <c r="C209" s="51">
        <v>27081.473999999998</v>
      </c>
      <c r="D209" s="51">
        <f t="shared" si="4"/>
        <v>35964.772908366533</v>
      </c>
      <c r="E209" s="33" t="s">
        <v>631</v>
      </c>
      <c r="F209" s="33" t="s">
        <v>48</v>
      </c>
      <c r="G209" s="33" t="s">
        <v>68</v>
      </c>
      <c r="H209" s="33" t="s">
        <v>72</v>
      </c>
      <c r="I209" s="51" t="s">
        <v>106</v>
      </c>
      <c r="J209" s="118" t="s">
        <v>163</v>
      </c>
      <c r="K209" s="51" t="s">
        <v>628</v>
      </c>
      <c r="N209" s="122"/>
    </row>
    <row r="210" spans="1:15" s="51" customFormat="1" x14ac:dyDescent="0.25">
      <c r="A210" s="51" t="s">
        <v>151</v>
      </c>
      <c r="B210" s="51" t="s">
        <v>413</v>
      </c>
      <c r="C210" s="51">
        <v>29869.4</v>
      </c>
      <c r="D210" s="51">
        <f t="shared" si="4"/>
        <v>39667.197875166006</v>
      </c>
      <c r="E210" s="33" t="s">
        <v>631</v>
      </c>
      <c r="F210" s="33" t="s">
        <v>48</v>
      </c>
      <c r="G210" s="33" t="s">
        <v>68</v>
      </c>
      <c r="H210" s="33" t="s">
        <v>72</v>
      </c>
      <c r="I210" s="51" t="s">
        <v>278</v>
      </c>
      <c r="J210" s="118" t="s">
        <v>411</v>
      </c>
      <c r="K210" s="51" t="s">
        <v>628</v>
      </c>
      <c r="N210" s="122"/>
    </row>
    <row r="211" spans="1:15" s="51" customFormat="1" x14ac:dyDescent="0.25">
      <c r="A211" s="51" t="s">
        <v>151</v>
      </c>
      <c r="B211" s="51" t="s">
        <v>412</v>
      </c>
      <c r="C211" s="51">
        <v>30954</v>
      </c>
      <c r="D211" s="51">
        <f t="shared" si="4"/>
        <v>41107.569721115535</v>
      </c>
      <c r="E211" s="33" t="s">
        <v>631</v>
      </c>
      <c r="F211" s="33" t="s">
        <v>48</v>
      </c>
      <c r="G211" s="33" t="s">
        <v>68</v>
      </c>
      <c r="H211" s="33" t="s">
        <v>72</v>
      </c>
      <c r="I211" s="51" t="s">
        <v>278</v>
      </c>
      <c r="J211" s="118" t="s">
        <v>411</v>
      </c>
      <c r="K211" s="51" t="s">
        <v>628</v>
      </c>
      <c r="N211" s="122"/>
    </row>
    <row r="212" spans="1:15" s="51" customFormat="1" x14ac:dyDescent="0.25">
      <c r="A212" s="51" t="s">
        <v>151</v>
      </c>
      <c r="B212" s="51" t="s">
        <v>189</v>
      </c>
      <c r="C212" s="51">
        <v>31561.199999999997</v>
      </c>
      <c r="D212" s="51">
        <f t="shared" si="4"/>
        <v>41913.944223107566</v>
      </c>
      <c r="E212" s="33" t="s">
        <v>631</v>
      </c>
      <c r="F212" s="33" t="s">
        <v>48</v>
      </c>
      <c r="G212" s="33" t="s">
        <v>68</v>
      </c>
      <c r="H212" s="33" t="s">
        <v>72</v>
      </c>
      <c r="I212" s="51" t="s">
        <v>86</v>
      </c>
      <c r="J212" s="118" t="s">
        <v>163</v>
      </c>
      <c r="K212" s="51" t="s">
        <v>628</v>
      </c>
      <c r="N212" s="122"/>
    </row>
    <row r="213" spans="1:15" s="51" customFormat="1" x14ac:dyDescent="0.25">
      <c r="A213" s="51" t="s">
        <v>151</v>
      </c>
      <c r="B213" s="51" t="s">
        <v>410</v>
      </c>
      <c r="C213" s="51">
        <v>34637</v>
      </c>
      <c r="D213" s="51">
        <f t="shared" si="4"/>
        <v>45998.671978751663</v>
      </c>
      <c r="E213" s="33" t="s">
        <v>631</v>
      </c>
      <c r="F213" s="33" t="s">
        <v>48</v>
      </c>
      <c r="G213" s="33" t="s">
        <v>68</v>
      </c>
      <c r="H213" s="33" t="s">
        <v>173</v>
      </c>
      <c r="I213" s="51" t="s">
        <v>181</v>
      </c>
      <c r="J213" s="118" t="s">
        <v>218</v>
      </c>
      <c r="K213" s="51" t="s">
        <v>628</v>
      </c>
      <c r="N213" s="122"/>
    </row>
    <row r="214" spans="1:15" s="51" customFormat="1" x14ac:dyDescent="0.25">
      <c r="A214" s="51" t="s">
        <v>151</v>
      </c>
      <c r="B214" s="51" t="s">
        <v>409</v>
      </c>
      <c r="C214" s="51">
        <v>40056.671999999999</v>
      </c>
      <c r="D214" s="51">
        <f t="shared" si="4"/>
        <v>53196.11155378486</v>
      </c>
      <c r="E214" s="33" t="s">
        <v>631</v>
      </c>
      <c r="F214" s="33" t="s">
        <v>48</v>
      </c>
      <c r="G214" s="33" t="s">
        <v>68</v>
      </c>
      <c r="H214" s="33" t="s">
        <v>72</v>
      </c>
      <c r="I214" s="51" t="s">
        <v>106</v>
      </c>
      <c r="J214" s="118" t="s">
        <v>177</v>
      </c>
      <c r="K214" s="51" t="s">
        <v>628</v>
      </c>
      <c r="N214" s="122"/>
    </row>
    <row r="215" spans="1:15" s="51" customFormat="1" x14ac:dyDescent="0.25">
      <c r="A215" s="51" t="s">
        <v>151</v>
      </c>
      <c r="B215" s="51" t="s">
        <v>408</v>
      </c>
      <c r="C215" s="51">
        <v>55676.718000000001</v>
      </c>
      <c r="D215" s="51">
        <f t="shared" si="4"/>
        <v>73939.864541832663</v>
      </c>
      <c r="E215" s="33" t="s">
        <v>631</v>
      </c>
      <c r="F215" s="33" t="s">
        <v>48</v>
      </c>
      <c r="G215" s="33" t="s">
        <v>68</v>
      </c>
      <c r="H215" s="33" t="s">
        <v>72</v>
      </c>
      <c r="I215" s="51" t="s">
        <v>106</v>
      </c>
      <c r="J215" s="118" t="s">
        <v>177</v>
      </c>
      <c r="K215" s="51" t="s">
        <v>628</v>
      </c>
      <c r="N215" s="122"/>
    </row>
    <row r="216" spans="1:15" s="51" customFormat="1" x14ac:dyDescent="0.25">
      <c r="A216" s="51" t="s">
        <v>151</v>
      </c>
      <c r="B216" s="51" t="s">
        <v>235</v>
      </c>
      <c r="C216" s="51">
        <v>61648.499999999993</v>
      </c>
      <c r="D216" s="51">
        <f t="shared" si="4"/>
        <v>81870.517928286848</v>
      </c>
      <c r="E216" s="33" t="s">
        <v>631</v>
      </c>
      <c r="F216" s="33" t="s">
        <v>48</v>
      </c>
      <c r="G216" s="33" t="s">
        <v>68</v>
      </c>
      <c r="H216" s="33" t="s">
        <v>72</v>
      </c>
      <c r="I216" s="51" t="s">
        <v>105</v>
      </c>
      <c r="J216" s="118" t="s">
        <v>234</v>
      </c>
      <c r="K216" s="51" t="s">
        <v>628</v>
      </c>
      <c r="N216" s="122"/>
    </row>
    <row r="217" spans="1:15" s="51" customFormat="1" x14ac:dyDescent="0.25">
      <c r="A217" s="51" t="s">
        <v>151</v>
      </c>
      <c r="B217" s="51" t="s">
        <v>407</v>
      </c>
      <c r="C217" s="51">
        <v>71544</v>
      </c>
      <c r="D217" s="51">
        <f t="shared" si="4"/>
        <v>95011.952191235061</v>
      </c>
      <c r="E217" s="33" t="s">
        <v>631</v>
      </c>
      <c r="F217" s="33" t="s">
        <v>48</v>
      </c>
      <c r="G217" s="33" t="s">
        <v>68</v>
      </c>
      <c r="H217" s="33" t="s">
        <v>173</v>
      </c>
      <c r="I217" s="51" t="s">
        <v>181</v>
      </c>
      <c r="J217" s="118" t="s">
        <v>197</v>
      </c>
      <c r="K217" s="51" t="s">
        <v>628</v>
      </c>
      <c r="N217" s="122"/>
    </row>
    <row r="218" spans="1:15" s="51" customFormat="1" x14ac:dyDescent="0.25">
      <c r="A218" s="51" t="s">
        <v>151</v>
      </c>
      <c r="B218" s="51" t="s">
        <v>406</v>
      </c>
      <c r="C218" s="51">
        <v>100944.79999999999</v>
      </c>
      <c r="D218" s="51">
        <f t="shared" si="4"/>
        <v>134056.83930942893</v>
      </c>
      <c r="E218" s="33" t="s">
        <v>631</v>
      </c>
      <c r="F218" s="33" t="s">
        <v>48</v>
      </c>
      <c r="G218" s="33" t="s">
        <v>68</v>
      </c>
      <c r="H218" s="33" t="s">
        <v>72</v>
      </c>
      <c r="I218" s="51" t="s">
        <v>106</v>
      </c>
      <c r="J218" s="118" t="s">
        <v>405</v>
      </c>
      <c r="K218" s="51" t="s">
        <v>628</v>
      </c>
      <c r="N218" s="122"/>
    </row>
    <row r="219" spans="1:15" s="51" customFormat="1" x14ac:dyDescent="0.25">
      <c r="A219" s="51" t="s">
        <v>151</v>
      </c>
      <c r="B219" s="51" t="s">
        <v>404</v>
      </c>
      <c r="C219" s="51">
        <v>192948</v>
      </c>
      <c r="D219" s="51">
        <f t="shared" si="4"/>
        <v>256239.04382470119</v>
      </c>
      <c r="E219" s="33" t="s">
        <v>631</v>
      </c>
      <c r="F219" s="33" t="s">
        <v>48</v>
      </c>
      <c r="G219" s="33" t="s">
        <v>68</v>
      </c>
      <c r="H219" s="33" t="s">
        <v>72</v>
      </c>
      <c r="I219" s="51" t="s">
        <v>191</v>
      </c>
      <c r="J219" s="118" t="s">
        <v>177</v>
      </c>
      <c r="K219" s="51" t="s">
        <v>628</v>
      </c>
      <c r="N219" s="122"/>
    </row>
    <row r="220" spans="1:15" s="51" customFormat="1" x14ac:dyDescent="0.25">
      <c r="A220" s="51" t="s">
        <v>151</v>
      </c>
      <c r="B220" s="51" t="s">
        <v>403</v>
      </c>
      <c r="C220" s="51">
        <v>331276.60000000003</v>
      </c>
      <c r="D220" s="51">
        <f t="shared" si="4"/>
        <v>439942.36387782206</v>
      </c>
      <c r="E220" s="33" t="s">
        <v>631</v>
      </c>
      <c r="F220" s="33" t="s">
        <v>48</v>
      </c>
      <c r="G220" s="33" t="s">
        <v>68</v>
      </c>
      <c r="H220" s="33" t="s">
        <v>72</v>
      </c>
      <c r="I220" s="51" t="s">
        <v>86</v>
      </c>
      <c r="J220" s="118" t="s">
        <v>177</v>
      </c>
      <c r="K220" s="51" t="s">
        <v>628</v>
      </c>
      <c r="N220" s="122"/>
    </row>
    <row r="221" spans="1:15" s="51" customFormat="1" x14ac:dyDescent="0.25">
      <c r="A221" s="57" t="s">
        <v>151</v>
      </c>
      <c r="B221" s="57" t="s">
        <v>150</v>
      </c>
      <c r="C221" s="39">
        <v>18356.8</v>
      </c>
      <c r="D221" s="39">
        <f t="shared" si="4"/>
        <v>24378.220451527224</v>
      </c>
      <c r="E221" s="33" t="s">
        <v>631</v>
      </c>
      <c r="F221" s="39" t="s">
        <v>48</v>
      </c>
      <c r="G221" s="33" t="s">
        <v>68</v>
      </c>
      <c r="H221" s="39" t="s">
        <v>72</v>
      </c>
      <c r="I221" s="39" t="s">
        <v>87</v>
      </c>
      <c r="J221" s="119" t="s">
        <v>113</v>
      </c>
      <c r="K221" s="57" t="s">
        <v>109</v>
      </c>
      <c r="L221" s="57"/>
      <c r="M221" s="57"/>
      <c r="N221" s="136"/>
      <c r="O221" s="57"/>
    </row>
    <row r="222" spans="1:15" s="51" customFormat="1" x14ac:dyDescent="0.25">
      <c r="A222" s="51" t="s">
        <v>399</v>
      </c>
      <c r="B222" s="51" t="s">
        <v>402</v>
      </c>
      <c r="C222" s="51">
        <v>104696.88</v>
      </c>
      <c r="D222" s="51">
        <f t="shared" si="4"/>
        <v>139039.68127490042</v>
      </c>
      <c r="E222" s="33" t="s">
        <v>631</v>
      </c>
      <c r="F222" s="33" t="s">
        <v>48</v>
      </c>
      <c r="G222" s="33" t="s">
        <v>68</v>
      </c>
      <c r="H222" s="33" t="s">
        <v>173</v>
      </c>
      <c r="I222" s="51" t="s">
        <v>401</v>
      </c>
      <c r="J222" s="118" t="s">
        <v>400</v>
      </c>
      <c r="K222" s="51" t="s">
        <v>628</v>
      </c>
      <c r="N222" s="122"/>
    </row>
    <row r="223" spans="1:15" s="51" customFormat="1" x14ac:dyDescent="0.25">
      <c r="A223" s="51" t="s">
        <v>399</v>
      </c>
      <c r="B223" s="51" t="s">
        <v>398</v>
      </c>
      <c r="C223" s="51">
        <v>419237.65</v>
      </c>
      <c r="D223" s="51">
        <f t="shared" si="4"/>
        <v>556756.50730411685</v>
      </c>
      <c r="E223" s="33" t="s">
        <v>631</v>
      </c>
      <c r="F223" s="33" t="s">
        <v>48</v>
      </c>
      <c r="G223" s="33" t="s">
        <v>68</v>
      </c>
      <c r="H223" s="33" t="s">
        <v>72</v>
      </c>
      <c r="I223" s="51" t="s">
        <v>226</v>
      </c>
      <c r="J223" s="118" t="s">
        <v>397</v>
      </c>
      <c r="K223" s="51" t="s">
        <v>628</v>
      </c>
      <c r="N223" s="122"/>
    </row>
    <row r="224" spans="1:15" s="51" customFormat="1" x14ac:dyDescent="0.25">
      <c r="A224" s="51" t="s">
        <v>396</v>
      </c>
      <c r="B224" s="51" t="s">
        <v>395</v>
      </c>
      <c r="C224" s="51">
        <v>295500</v>
      </c>
      <c r="D224" s="51">
        <f t="shared" si="4"/>
        <v>392430.27888446214</v>
      </c>
      <c r="E224" s="33" t="s">
        <v>631</v>
      </c>
      <c r="F224" s="33" t="s">
        <v>48</v>
      </c>
      <c r="G224" s="33" t="s">
        <v>68</v>
      </c>
      <c r="H224" s="33" t="s">
        <v>173</v>
      </c>
      <c r="I224" s="51" t="s">
        <v>106</v>
      </c>
      <c r="J224" s="118" t="s">
        <v>294</v>
      </c>
      <c r="K224" s="51" t="s">
        <v>628</v>
      </c>
      <c r="N224" s="122"/>
    </row>
    <row r="225" spans="1:15" s="51" customFormat="1" x14ac:dyDescent="0.25">
      <c r="A225" s="51" t="s">
        <v>394</v>
      </c>
      <c r="B225" s="51" t="s">
        <v>393</v>
      </c>
      <c r="C225" s="51">
        <v>600000</v>
      </c>
      <c r="D225" s="51">
        <f t="shared" si="4"/>
        <v>796812.74900398403</v>
      </c>
      <c r="E225" s="33" t="s">
        <v>631</v>
      </c>
      <c r="F225" s="33" t="s">
        <v>48</v>
      </c>
      <c r="G225" s="33" t="s">
        <v>68</v>
      </c>
      <c r="H225" s="33" t="s">
        <v>173</v>
      </c>
      <c r="I225" s="51" t="s">
        <v>172</v>
      </c>
      <c r="J225" s="118" t="s">
        <v>392</v>
      </c>
      <c r="K225" s="51" t="s">
        <v>628</v>
      </c>
      <c r="N225" s="122"/>
    </row>
    <row r="226" spans="1:15" s="51" customFormat="1" x14ac:dyDescent="0.25">
      <c r="A226" s="51" t="s">
        <v>390</v>
      </c>
      <c r="B226" s="51" t="s">
        <v>391</v>
      </c>
      <c r="C226" s="51">
        <v>47103.9</v>
      </c>
      <c r="D226" s="51">
        <f t="shared" si="4"/>
        <v>62554.980079681278</v>
      </c>
      <c r="E226" s="33" t="s">
        <v>631</v>
      </c>
      <c r="F226" s="33" t="s">
        <v>48</v>
      </c>
      <c r="G226" s="33" t="s">
        <v>68</v>
      </c>
      <c r="H226" s="33" t="s">
        <v>173</v>
      </c>
      <c r="I226" s="51" t="s">
        <v>106</v>
      </c>
      <c r="J226" s="118" t="s">
        <v>259</v>
      </c>
      <c r="K226" s="51" t="s">
        <v>628</v>
      </c>
      <c r="N226" s="122"/>
    </row>
    <row r="227" spans="1:15" s="51" customFormat="1" x14ac:dyDescent="0.25">
      <c r="A227" s="51" t="s">
        <v>390</v>
      </c>
      <c r="B227" s="51" t="s">
        <v>389</v>
      </c>
      <c r="C227" s="51">
        <v>86622</v>
      </c>
      <c r="D227" s="51">
        <f t="shared" si="4"/>
        <v>115035.85657370518</v>
      </c>
      <c r="E227" s="33" t="s">
        <v>631</v>
      </c>
      <c r="F227" s="33" t="s">
        <v>48</v>
      </c>
      <c r="G227" s="33" t="s">
        <v>174</v>
      </c>
      <c r="H227" s="33" t="s">
        <v>187</v>
      </c>
      <c r="I227" s="51" t="s">
        <v>154</v>
      </c>
      <c r="J227" s="118" t="s">
        <v>186</v>
      </c>
      <c r="K227" s="51" t="s">
        <v>628</v>
      </c>
      <c r="N227" s="122"/>
    </row>
    <row r="228" spans="1:15" s="51" customFormat="1" x14ac:dyDescent="0.25">
      <c r="A228" s="113" t="s">
        <v>690</v>
      </c>
      <c r="B228" s="105" t="s">
        <v>661</v>
      </c>
      <c r="C228" s="131">
        <f>(20000+558.148)*0.4</f>
        <v>8223.2592000000004</v>
      </c>
      <c r="D228" s="132">
        <f t="shared" si="4"/>
        <v>10920.662948207171</v>
      </c>
      <c r="E228" s="33" t="s">
        <v>631</v>
      </c>
      <c r="F228" s="39" t="s">
        <v>49</v>
      </c>
      <c r="G228" s="33" t="s">
        <v>68</v>
      </c>
      <c r="H228" s="33" t="s">
        <v>72</v>
      </c>
      <c r="I228" s="26" t="s">
        <v>86</v>
      </c>
      <c r="J228" s="109" t="s">
        <v>660</v>
      </c>
      <c r="K228" s="57" t="s">
        <v>629</v>
      </c>
      <c r="L228" s="26"/>
      <c r="M228" s="26"/>
      <c r="N228" s="121"/>
      <c r="O228" s="26"/>
    </row>
    <row r="229" spans="1:15" s="51" customFormat="1" x14ac:dyDescent="0.25">
      <c r="A229" s="112" t="s">
        <v>690</v>
      </c>
      <c r="B229" s="105" t="s">
        <v>671</v>
      </c>
      <c r="C229" s="131">
        <v>92870</v>
      </c>
      <c r="D229" s="132">
        <f t="shared" si="4"/>
        <v>123333.33333333333</v>
      </c>
      <c r="E229" s="33" t="s">
        <v>631</v>
      </c>
      <c r="F229" s="39" t="s">
        <v>49</v>
      </c>
      <c r="G229" s="33" t="s">
        <v>68</v>
      </c>
      <c r="H229" s="33" t="s">
        <v>72</v>
      </c>
      <c r="I229" s="26" t="s">
        <v>86</v>
      </c>
      <c r="J229" s="109" t="s">
        <v>660</v>
      </c>
      <c r="K229" s="57" t="s">
        <v>629</v>
      </c>
      <c r="L229" s="26"/>
      <c r="M229" s="26"/>
      <c r="N229" s="121"/>
      <c r="O229" s="26"/>
    </row>
    <row r="230" spans="1:15" s="51" customFormat="1" x14ac:dyDescent="0.25">
      <c r="A230" s="111" t="s">
        <v>690</v>
      </c>
      <c r="B230" s="105" t="s">
        <v>675</v>
      </c>
      <c r="C230" s="131">
        <v>672.80000000000007</v>
      </c>
      <c r="D230" s="132">
        <f t="shared" si="4"/>
        <v>893.49269588313416</v>
      </c>
      <c r="E230" s="33" t="s">
        <v>631</v>
      </c>
      <c r="F230" s="39" t="s">
        <v>49</v>
      </c>
      <c r="G230" s="33" t="s">
        <v>68</v>
      </c>
      <c r="H230" s="33" t="s">
        <v>72</v>
      </c>
      <c r="I230" s="26" t="s">
        <v>86</v>
      </c>
      <c r="J230" s="109" t="s">
        <v>660</v>
      </c>
      <c r="K230" s="57" t="s">
        <v>629</v>
      </c>
      <c r="L230" s="26"/>
      <c r="M230" s="26"/>
      <c r="N230" s="121"/>
      <c r="O230" s="26"/>
    </row>
    <row r="231" spans="1:15" s="51" customFormat="1" x14ac:dyDescent="0.25">
      <c r="A231" s="111" t="s">
        <v>690</v>
      </c>
      <c r="B231" s="105" t="s">
        <v>677</v>
      </c>
      <c r="C231" s="131">
        <v>8820.8000000000011</v>
      </c>
      <c r="D231" s="132">
        <f t="shared" si="4"/>
        <v>11714.209827357239</v>
      </c>
      <c r="E231" s="33" t="s">
        <v>631</v>
      </c>
      <c r="F231" s="39" t="s">
        <v>49</v>
      </c>
      <c r="G231" s="33" t="s">
        <v>68</v>
      </c>
      <c r="H231" s="33" t="s">
        <v>72</v>
      </c>
      <c r="I231" s="26" t="s">
        <v>86</v>
      </c>
      <c r="J231" s="109" t="s">
        <v>660</v>
      </c>
      <c r="K231" s="57" t="s">
        <v>629</v>
      </c>
      <c r="L231" s="26"/>
      <c r="M231" s="26"/>
      <c r="N231" s="121"/>
      <c r="O231" s="26"/>
    </row>
    <row r="232" spans="1:15" s="51" customFormat="1" x14ac:dyDescent="0.25">
      <c r="A232" s="111" t="s">
        <v>690</v>
      </c>
      <c r="B232" s="105" t="s">
        <v>678</v>
      </c>
      <c r="C232" s="131">
        <v>35662.400000000001</v>
      </c>
      <c r="D232" s="132">
        <f t="shared" si="4"/>
        <v>47360.424966799474</v>
      </c>
      <c r="E232" s="33" t="s">
        <v>631</v>
      </c>
      <c r="F232" s="39" t="s">
        <v>49</v>
      </c>
      <c r="G232" s="33" t="s">
        <v>68</v>
      </c>
      <c r="H232" s="33" t="s">
        <v>72</v>
      </c>
      <c r="I232" s="26" t="s">
        <v>86</v>
      </c>
      <c r="J232" s="109" t="s">
        <v>660</v>
      </c>
      <c r="K232" s="57" t="s">
        <v>629</v>
      </c>
      <c r="L232" s="26"/>
      <c r="M232" s="26"/>
      <c r="N232" s="121"/>
      <c r="O232" s="26"/>
    </row>
    <row r="233" spans="1:15" s="51" customFormat="1" x14ac:dyDescent="0.25">
      <c r="A233" s="111" t="s">
        <v>690</v>
      </c>
      <c r="B233" s="105" t="s">
        <v>682</v>
      </c>
      <c r="C233" s="131">
        <v>12916</v>
      </c>
      <c r="D233" s="132">
        <f t="shared" si="4"/>
        <v>17152.722443559098</v>
      </c>
      <c r="E233" s="33" t="s">
        <v>631</v>
      </c>
      <c r="F233" s="39" t="s">
        <v>49</v>
      </c>
      <c r="G233" s="33" t="s">
        <v>68</v>
      </c>
      <c r="H233" s="33" t="s">
        <v>72</v>
      </c>
      <c r="I233" s="26" t="s">
        <v>105</v>
      </c>
      <c r="J233" s="109" t="s">
        <v>660</v>
      </c>
      <c r="K233" s="57" t="s">
        <v>629</v>
      </c>
      <c r="L233" s="26"/>
      <c r="M233" s="26"/>
      <c r="N233" s="121"/>
      <c r="O233" s="26"/>
    </row>
    <row r="234" spans="1:15" s="51" customFormat="1" x14ac:dyDescent="0.25">
      <c r="A234" s="111" t="s">
        <v>690</v>
      </c>
      <c r="B234" s="105" t="s">
        <v>683</v>
      </c>
      <c r="C234" s="131">
        <v>29478.400000000001</v>
      </c>
      <c r="D234" s="132">
        <f t="shared" si="4"/>
        <v>39147.941567065078</v>
      </c>
      <c r="E234" s="33" t="s">
        <v>631</v>
      </c>
      <c r="F234" s="39" t="s">
        <v>49</v>
      </c>
      <c r="G234" s="33" t="s">
        <v>68</v>
      </c>
      <c r="H234" s="33" t="s">
        <v>72</v>
      </c>
      <c r="I234" s="26" t="s">
        <v>86</v>
      </c>
      <c r="J234" s="109" t="s">
        <v>660</v>
      </c>
      <c r="K234" s="57" t="s">
        <v>629</v>
      </c>
      <c r="L234" s="26"/>
      <c r="M234" s="26"/>
      <c r="N234" s="121"/>
      <c r="O234" s="26"/>
    </row>
    <row r="235" spans="1:15" s="51" customFormat="1" x14ac:dyDescent="0.25">
      <c r="A235" s="51" t="s">
        <v>147</v>
      </c>
      <c r="B235" s="51" t="s">
        <v>388</v>
      </c>
      <c r="C235" s="51">
        <v>1050.1000000000001</v>
      </c>
      <c r="D235" s="51">
        <f t="shared" si="4"/>
        <v>1394.5551128818063</v>
      </c>
      <c r="E235" s="33" t="s">
        <v>631</v>
      </c>
      <c r="F235" s="33" t="s">
        <v>48</v>
      </c>
      <c r="G235" s="33" t="s">
        <v>68</v>
      </c>
      <c r="H235" s="33" t="s">
        <v>187</v>
      </c>
      <c r="I235" s="51" t="s">
        <v>181</v>
      </c>
      <c r="J235" s="118" t="s">
        <v>210</v>
      </c>
      <c r="K235" s="51" t="s">
        <v>628</v>
      </c>
      <c r="N235" s="122"/>
    </row>
    <row r="236" spans="1:15" s="51" customFormat="1" x14ac:dyDescent="0.25">
      <c r="A236" s="51" t="s">
        <v>147</v>
      </c>
      <c r="B236" s="51" t="s">
        <v>387</v>
      </c>
      <c r="C236" s="51">
        <v>1468.65</v>
      </c>
      <c r="D236" s="51">
        <f t="shared" si="4"/>
        <v>1950.3984063745022</v>
      </c>
      <c r="E236" s="33" t="s">
        <v>631</v>
      </c>
      <c r="F236" s="33" t="s">
        <v>48</v>
      </c>
      <c r="G236" s="33" t="s">
        <v>68</v>
      </c>
      <c r="H236" s="33" t="s">
        <v>187</v>
      </c>
      <c r="I236" s="51" t="s">
        <v>86</v>
      </c>
      <c r="J236" s="118" t="s">
        <v>386</v>
      </c>
      <c r="K236" s="51" t="s">
        <v>628</v>
      </c>
      <c r="N236" s="122"/>
    </row>
    <row r="237" spans="1:15" s="51" customFormat="1" x14ac:dyDescent="0.25">
      <c r="A237" s="51" t="s">
        <v>147</v>
      </c>
      <c r="B237" s="51" t="s">
        <v>222</v>
      </c>
      <c r="C237" s="134">
        <v>2320.25</v>
      </c>
      <c r="D237" s="51">
        <f t="shared" si="4"/>
        <v>3081.3413014608232</v>
      </c>
      <c r="E237" s="33" t="s">
        <v>631</v>
      </c>
      <c r="F237" s="33" t="s">
        <v>48</v>
      </c>
      <c r="G237" s="33" t="s">
        <v>68</v>
      </c>
      <c r="H237" s="33" t="s">
        <v>173</v>
      </c>
      <c r="I237" s="51" t="s">
        <v>86</v>
      </c>
      <c r="J237" s="118" t="s">
        <v>220</v>
      </c>
      <c r="K237" s="51" t="s">
        <v>628</v>
      </c>
      <c r="N237" s="122"/>
    </row>
    <row r="238" spans="1:15" s="51" customFormat="1" x14ac:dyDescent="0.25">
      <c r="A238" s="51" t="s">
        <v>147</v>
      </c>
      <c r="B238" s="51" t="s">
        <v>385</v>
      </c>
      <c r="C238" s="51">
        <v>4400</v>
      </c>
      <c r="D238" s="51">
        <f t="shared" si="4"/>
        <v>5843.2934926958833</v>
      </c>
      <c r="E238" s="33" t="s">
        <v>631</v>
      </c>
      <c r="F238" s="33" t="s">
        <v>48</v>
      </c>
      <c r="G238" s="33" t="s">
        <v>68</v>
      </c>
      <c r="H238" s="33" t="s">
        <v>72</v>
      </c>
      <c r="I238" s="51" t="s">
        <v>86</v>
      </c>
      <c r="J238" s="118" t="s">
        <v>169</v>
      </c>
      <c r="K238" s="51" t="s">
        <v>628</v>
      </c>
      <c r="N238" s="122"/>
    </row>
    <row r="239" spans="1:15" s="51" customFormat="1" x14ac:dyDescent="0.25">
      <c r="A239" s="51" t="s">
        <v>147</v>
      </c>
      <c r="B239" s="51" t="s">
        <v>384</v>
      </c>
      <c r="C239" s="51">
        <v>5374</v>
      </c>
      <c r="D239" s="51">
        <f t="shared" si="4"/>
        <v>7136.7861885790171</v>
      </c>
      <c r="E239" s="33" t="s">
        <v>631</v>
      </c>
      <c r="F239" s="33" t="s">
        <v>48</v>
      </c>
      <c r="G239" s="33" t="s">
        <v>68</v>
      </c>
      <c r="H239" s="33" t="s">
        <v>187</v>
      </c>
      <c r="I239" s="51" t="s">
        <v>181</v>
      </c>
      <c r="J239" s="118" t="s">
        <v>210</v>
      </c>
      <c r="K239" s="51" t="s">
        <v>628</v>
      </c>
      <c r="N239" s="122"/>
    </row>
    <row r="240" spans="1:15" s="51" customFormat="1" x14ac:dyDescent="0.25">
      <c r="A240" s="51" t="s">
        <v>147</v>
      </c>
      <c r="B240" s="51" t="s">
        <v>383</v>
      </c>
      <c r="C240" s="51">
        <v>9755.7000000000007</v>
      </c>
      <c r="D240" s="51">
        <f t="shared" si="4"/>
        <v>12955.77689243028</v>
      </c>
      <c r="E240" s="33" t="s">
        <v>631</v>
      </c>
      <c r="F240" s="33" t="s">
        <v>48</v>
      </c>
      <c r="G240" s="33" t="s">
        <v>68</v>
      </c>
      <c r="H240" s="33" t="s">
        <v>173</v>
      </c>
      <c r="I240" s="51" t="s">
        <v>181</v>
      </c>
      <c r="J240" s="118" t="s">
        <v>197</v>
      </c>
      <c r="K240" s="51" t="s">
        <v>628</v>
      </c>
      <c r="N240" s="122"/>
    </row>
    <row r="241" spans="1:15" s="51" customFormat="1" x14ac:dyDescent="0.25">
      <c r="A241" s="51" t="s">
        <v>147</v>
      </c>
      <c r="B241" s="51" t="s">
        <v>382</v>
      </c>
      <c r="C241" s="51">
        <v>23978.600000000002</v>
      </c>
      <c r="D241" s="51">
        <f t="shared" si="4"/>
        <v>31844.09030544489</v>
      </c>
      <c r="E241" s="33" t="s">
        <v>631</v>
      </c>
      <c r="F241" s="33" t="s">
        <v>48</v>
      </c>
      <c r="G241" s="33" t="s">
        <v>68</v>
      </c>
      <c r="H241" s="33" t="s">
        <v>72</v>
      </c>
      <c r="I241" s="51" t="s">
        <v>86</v>
      </c>
      <c r="J241" s="118" t="s">
        <v>166</v>
      </c>
      <c r="K241" s="51" t="s">
        <v>628</v>
      </c>
      <c r="N241" s="122"/>
    </row>
    <row r="242" spans="1:15" s="51" customFormat="1" x14ac:dyDescent="0.25">
      <c r="A242" s="51" t="s">
        <v>147</v>
      </c>
      <c r="B242" s="51" t="s">
        <v>381</v>
      </c>
      <c r="C242" s="51">
        <v>201010.8</v>
      </c>
      <c r="D242" s="51">
        <f t="shared" si="4"/>
        <v>266946.61354581674</v>
      </c>
      <c r="E242" s="33" t="s">
        <v>631</v>
      </c>
      <c r="F242" s="33" t="s">
        <v>48</v>
      </c>
      <c r="G242" s="33" t="s">
        <v>68</v>
      </c>
      <c r="H242" s="33" t="s">
        <v>72</v>
      </c>
      <c r="I242" s="51" t="s">
        <v>105</v>
      </c>
      <c r="J242" s="118" t="s">
        <v>234</v>
      </c>
      <c r="K242" s="51" t="s">
        <v>628</v>
      </c>
      <c r="N242" s="122"/>
    </row>
    <row r="243" spans="1:15" s="51" customFormat="1" x14ac:dyDescent="0.25">
      <c r="A243" s="57" t="s">
        <v>147</v>
      </c>
      <c r="B243" s="57" t="s">
        <v>149</v>
      </c>
      <c r="C243" s="39">
        <v>18620.05</v>
      </c>
      <c r="D243" s="39">
        <f t="shared" si="4"/>
        <v>24727.822045152723</v>
      </c>
      <c r="E243" s="33" t="s">
        <v>631</v>
      </c>
      <c r="F243" s="39" t="s">
        <v>48</v>
      </c>
      <c r="G243" s="33" t="s">
        <v>68</v>
      </c>
      <c r="H243" s="39" t="s">
        <v>187</v>
      </c>
      <c r="I243" s="39" t="s">
        <v>89</v>
      </c>
      <c r="J243" s="119" t="s">
        <v>117</v>
      </c>
      <c r="K243" s="57" t="s">
        <v>109</v>
      </c>
      <c r="L243" s="57"/>
      <c r="M243" s="57"/>
      <c r="N243" s="136"/>
      <c r="O243" s="57"/>
    </row>
    <row r="244" spans="1:15" s="51" customFormat="1" x14ac:dyDescent="0.25">
      <c r="A244" s="57" t="s">
        <v>147</v>
      </c>
      <c r="B244" s="57" t="s">
        <v>148</v>
      </c>
      <c r="C244" s="39">
        <v>8141.23</v>
      </c>
      <c r="D244" s="39">
        <f t="shared" si="4"/>
        <v>10811.726427622842</v>
      </c>
      <c r="E244" s="33" t="s">
        <v>631</v>
      </c>
      <c r="F244" s="39" t="s">
        <v>48</v>
      </c>
      <c r="G244" s="33" t="s">
        <v>68</v>
      </c>
      <c r="H244" s="39" t="s">
        <v>173</v>
      </c>
      <c r="I244" s="39" t="s">
        <v>85</v>
      </c>
      <c r="J244" s="119" t="s">
        <v>117</v>
      </c>
      <c r="K244" s="57" t="s">
        <v>109</v>
      </c>
      <c r="L244" s="57"/>
      <c r="M244" s="57"/>
      <c r="N244" s="136"/>
      <c r="O244" s="57"/>
    </row>
    <row r="245" spans="1:15" s="51" customFormat="1" x14ac:dyDescent="0.25">
      <c r="A245" s="57" t="s">
        <v>147</v>
      </c>
      <c r="B245" s="57" t="s">
        <v>146</v>
      </c>
      <c r="C245" s="39">
        <v>17054.72</v>
      </c>
      <c r="D245" s="39">
        <f t="shared" si="4"/>
        <v>22649.030544488713</v>
      </c>
      <c r="E245" s="33" t="s">
        <v>631</v>
      </c>
      <c r="F245" s="39" t="s">
        <v>48</v>
      </c>
      <c r="G245" s="33" t="s">
        <v>68</v>
      </c>
      <c r="H245" s="39" t="s">
        <v>173</v>
      </c>
      <c r="I245" s="39" t="s">
        <v>89</v>
      </c>
      <c r="J245" s="119" t="s">
        <v>117</v>
      </c>
      <c r="K245" s="57" t="s">
        <v>109</v>
      </c>
      <c r="L245" s="57"/>
      <c r="M245" s="57"/>
      <c r="N245" s="136"/>
      <c r="O245" s="57"/>
    </row>
    <row r="246" spans="1:15" s="51" customFormat="1" x14ac:dyDescent="0.25">
      <c r="A246" s="51" t="s">
        <v>378</v>
      </c>
      <c r="B246" s="51" t="s">
        <v>380</v>
      </c>
      <c r="C246" s="51">
        <v>1455.05</v>
      </c>
      <c r="D246" s="51">
        <f t="shared" si="4"/>
        <v>1932.3373173970783</v>
      </c>
      <c r="E246" s="33" t="s">
        <v>631</v>
      </c>
      <c r="F246" s="33" t="s">
        <v>48</v>
      </c>
      <c r="G246" s="33" t="s">
        <v>68</v>
      </c>
      <c r="H246" s="33" t="s">
        <v>187</v>
      </c>
      <c r="I246" s="51" t="s">
        <v>181</v>
      </c>
      <c r="J246" s="118" t="s">
        <v>210</v>
      </c>
      <c r="K246" s="51" t="s">
        <v>628</v>
      </c>
      <c r="N246" s="122"/>
    </row>
    <row r="247" spans="1:15" s="51" customFormat="1" x14ac:dyDescent="0.25">
      <c r="A247" s="51" t="s">
        <v>378</v>
      </c>
      <c r="B247" s="51" t="s">
        <v>379</v>
      </c>
      <c r="C247" s="51">
        <v>4214.5</v>
      </c>
      <c r="D247" s="51">
        <f t="shared" si="4"/>
        <v>5596.9455511288179</v>
      </c>
      <c r="E247" s="33" t="s">
        <v>631</v>
      </c>
      <c r="F247" s="33" t="s">
        <v>48</v>
      </c>
      <c r="G247" s="33" t="s">
        <v>68</v>
      </c>
      <c r="H247" s="33" t="s">
        <v>187</v>
      </c>
      <c r="I247" s="51" t="s">
        <v>181</v>
      </c>
      <c r="J247" s="118" t="s">
        <v>210</v>
      </c>
      <c r="K247" s="51" t="s">
        <v>628</v>
      </c>
      <c r="N247" s="122"/>
    </row>
    <row r="248" spans="1:15" s="51" customFormat="1" x14ac:dyDescent="0.25">
      <c r="A248" s="51" t="s">
        <v>378</v>
      </c>
      <c r="B248" s="51" t="s">
        <v>189</v>
      </c>
      <c r="C248" s="51">
        <v>12668.4</v>
      </c>
      <c r="D248" s="51">
        <f t="shared" si="4"/>
        <v>16823.904382470118</v>
      </c>
      <c r="E248" s="33" t="s">
        <v>631</v>
      </c>
      <c r="F248" s="33" t="s">
        <v>48</v>
      </c>
      <c r="G248" s="33" t="s">
        <v>68</v>
      </c>
      <c r="H248" s="33" t="s">
        <v>72</v>
      </c>
      <c r="I248" s="51" t="s">
        <v>86</v>
      </c>
      <c r="J248" s="118" t="s">
        <v>163</v>
      </c>
      <c r="K248" s="51" t="s">
        <v>628</v>
      </c>
      <c r="N248" s="122"/>
    </row>
    <row r="249" spans="1:15" s="51" customFormat="1" x14ac:dyDescent="0.25">
      <c r="A249" s="51" t="s">
        <v>375</v>
      </c>
      <c r="B249" s="51" t="s">
        <v>222</v>
      </c>
      <c r="C249" s="51">
        <v>3371.35</v>
      </c>
      <c r="D249" s="51">
        <f t="shared" si="4"/>
        <v>4477.2244355909697</v>
      </c>
      <c r="E249" s="33" t="s">
        <v>631</v>
      </c>
      <c r="F249" s="33" t="s">
        <v>48</v>
      </c>
      <c r="G249" s="33" t="s">
        <v>68</v>
      </c>
      <c r="H249" s="33" t="s">
        <v>173</v>
      </c>
      <c r="I249" s="51" t="s">
        <v>86</v>
      </c>
      <c r="J249" s="118" t="s">
        <v>220</v>
      </c>
      <c r="K249" s="51" t="s">
        <v>628</v>
      </c>
      <c r="N249" s="122"/>
    </row>
    <row r="250" spans="1:15" s="51" customFormat="1" x14ac:dyDescent="0.25">
      <c r="A250" s="51" t="s">
        <v>375</v>
      </c>
      <c r="B250" s="51" t="s">
        <v>377</v>
      </c>
      <c r="C250" s="51">
        <v>14250</v>
      </c>
      <c r="D250" s="51">
        <f t="shared" si="4"/>
        <v>18924.302788844623</v>
      </c>
      <c r="E250" s="33" t="s">
        <v>631</v>
      </c>
      <c r="F250" s="33" t="s">
        <v>48</v>
      </c>
      <c r="G250" s="33" t="s">
        <v>68</v>
      </c>
      <c r="H250" s="33" t="s">
        <v>72</v>
      </c>
      <c r="I250" s="51" t="s">
        <v>268</v>
      </c>
      <c r="J250" s="118" t="s">
        <v>190</v>
      </c>
      <c r="K250" s="51" t="s">
        <v>628</v>
      </c>
      <c r="N250" s="122"/>
    </row>
    <row r="251" spans="1:15" s="51" customFormat="1" x14ac:dyDescent="0.25">
      <c r="A251" s="51" t="s">
        <v>375</v>
      </c>
      <c r="B251" s="51" t="s">
        <v>376</v>
      </c>
      <c r="C251" s="51">
        <v>22550.800799999997</v>
      </c>
      <c r="D251" s="51">
        <f t="shared" si="4"/>
        <v>29947.94262948207</v>
      </c>
      <c r="E251" s="33" t="s">
        <v>631</v>
      </c>
      <c r="F251" s="33" t="s">
        <v>48</v>
      </c>
      <c r="G251" s="33" t="s">
        <v>68</v>
      </c>
      <c r="H251" s="33" t="s">
        <v>72</v>
      </c>
      <c r="I251" s="51" t="s">
        <v>105</v>
      </c>
      <c r="J251" s="118" t="s">
        <v>190</v>
      </c>
      <c r="K251" s="51" t="s">
        <v>628</v>
      </c>
      <c r="N251" s="122"/>
    </row>
    <row r="252" spans="1:15" s="51" customFormat="1" x14ac:dyDescent="0.25">
      <c r="A252" s="51" t="s">
        <v>375</v>
      </c>
      <c r="B252" s="51" t="s">
        <v>374</v>
      </c>
      <c r="C252" s="51">
        <v>111750</v>
      </c>
      <c r="D252" s="51">
        <f t="shared" si="4"/>
        <v>148406.37450199202</v>
      </c>
      <c r="E252" s="33" t="s">
        <v>631</v>
      </c>
      <c r="F252" s="33" t="s">
        <v>48</v>
      </c>
      <c r="G252" s="33" t="s">
        <v>68</v>
      </c>
      <c r="H252" s="33" t="s">
        <v>72</v>
      </c>
      <c r="I252" s="51" t="s">
        <v>268</v>
      </c>
      <c r="J252" s="118" t="s">
        <v>190</v>
      </c>
      <c r="K252" s="51" t="s">
        <v>628</v>
      </c>
      <c r="N252" s="122"/>
    </row>
    <row r="253" spans="1:15" s="51" customFormat="1" x14ac:dyDescent="0.25">
      <c r="A253" s="51" t="s">
        <v>368</v>
      </c>
      <c r="B253" s="51" t="s">
        <v>373</v>
      </c>
      <c r="C253" s="51">
        <v>340.05</v>
      </c>
      <c r="D253" s="51">
        <f t="shared" si="4"/>
        <v>451.59362549800801</v>
      </c>
      <c r="E253" s="33" t="s">
        <v>631</v>
      </c>
      <c r="F253" s="33" t="s">
        <v>48</v>
      </c>
      <c r="G253" s="33" t="s">
        <v>68</v>
      </c>
      <c r="H253" s="33" t="s">
        <v>187</v>
      </c>
      <c r="I253" s="51" t="s">
        <v>181</v>
      </c>
      <c r="J253" s="118" t="s">
        <v>210</v>
      </c>
      <c r="K253" s="51" t="s">
        <v>628</v>
      </c>
      <c r="N253" s="122"/>
    </row>
    <row r="254" spans="1:15" s="51" customFormat="1" x14ac:dyDescent="0.25">
      <c r="A254" s="51" t="s">
        <v>368</v>
      </c>
      <c r="B254" s="51" t="s">
        <v>372</v>
      </c>
      <c r="C254" s="51">
        <v>2913.6000000000004</v>
      </c>
      <c r="D254" s="51">
        <f t="shared" si="4"/>
        <v>3869.3227091633471</v>
      </c>
      <c r="E254" s="33" t="s">
        <v>631</v>
      </c>
      <c r="F254" s="33" t="s">
        <v>48</v>
      </c>
      <c r="G254" s="33" t="s">
        <v>68</v>
      </c>
      <c r="H254" s="33" t="s">
        <v>173</v>
      </c>
      <c r="I254" s="51" t="s">
        <v>181</v>
      </c>
      <c r="J254" s="118" t="s">
        <v>197</v>
      </c>
      <c r="K254" s="51" t="s">
        <v>628</v>
      </c>
      <c r="N254" s="122"/>
    </row>
    <row r="255" spans="1:15" s="51" customFormat="1" x14ac:dyDescent="0.25">
      <c r="A255" s="51" t="s">
        <v>368</v>
      </c>
      <c r="B255" s="51" t="s">
        <v>371</v>
      </c>
      <c r="C255" s="51">
        <v>5475.1</v>
      </c>
      <c r="D255" s="51">
        <f t="shared" si="4"/>
        <v>7271.0491367861887</v>
      </c>
      <c r="E255" s="33" t="s">
        <v>631</v>
      </c>
      <c r="F255" s="33" t="s">
        <v>48</v>
      </c>
      <c r="G255" s="33" t="s">
        <v>68</v>
      </c>
      <c r="H255" s="33" t="s">
        <v>187</v>
      </c>
      <c r="I255" s="51" t="s">
        <v>181</v>
      </c>
      <c r="J255" s="118" t="s">
        <v>210</v>
      </c>
      <c r="K255" s="51" t="s">
        <v>628</v>
      </c>
      <c r="N255" s="122"/>
    </row>
    <row r="256" spans="1:15" s="51" customFormat="1" x14ac:dyDescent="0.25">
      <c r="A256" s="51" t="s">
        <v>368</v>
      </c>
      <c r="B256" s="51" t="s">
        <v>370</v>
      </c>
      <c r="C256" s="51">
        <v>30896.764799999997</v>
      </c>
      <c r="D256" s="51">
        <f t="shared" si="4"/>
        <v>41031.560159362547</v>
      </c>
      <c r="E256" s="33" t="s">
        <v>631</v>
      </c>
      <c r="F256" s="33" t="s">
        <v>48</v>
      </c>
      <c r="G256" s="33" t="s">
        <v>68</v>
      </c>
      <c r="H256" s="33" t="s">
        <v>72</v>
      </c>
      <c r="I256" s="51" t="s">
        <v>86</v>
      </c>
      <c r="J256" s="118" t="s">
        <v>183</v>
      </c>
      <c r="K256" s="51" t="s">
        <v>628</v>
      </c>
      <c r="N256" s="122"/>
    </row>
    <row r="257" spans="1:15" s="51" customFormat="1" x14ac:dyDescent="0.25">
      <c r="A257" s="51" t="s">
        <v>368</v>
      </c>
      <c r="B257" s="51" t="s">
        <v>188</v>
      </c>
      <c r="C257" s="51">
        <v>48856.5</v>
      </c>
      <c r="D257" s="51">
        <f t="shared" ref="D257:D320" si="5">C257/0.753</f>
        <v>64882.47011952191</v>
      </c>
      <c r="E257" s="33" t="s">
        <v>631</v>
      </c>
      <c r="F257" s="33" t="s">
        <v>48</v>
      </c>
      <c r="G257" s="33" t="s">
        <v>174</v>
      </c>
      <c r="H257" s="33" t="s">
        <v>72</v>
      </c>
      <c r="I257" s="51" t="s">
        <v>105</v>
      </c>
      <c r="J257" s="118" t="s">
        <v>186</v>
      </c>
      <c r="K257" s="51" t="s">
        <v>628</v>
      </c>
      <c r="N257" s="122"/>
    </row>
    <row r="258" spans="1:15" s="51" customFormat="1" x14ac:dyDescent="0.25">
      <c r="A258" s="51" t="s">
        <v>368</v>
      </c>
      <c r="B258" s="51" t="s">
        <v>369</v>
      </c>
      <c r="C258" s="51">
        <v>62614.3</v>
      </c>
      <c r="D258" s="51">
        <f t="shared" si="5"/>
        <v>83153.120849933606</v>
      </c>
      <c r="E258" s="33" t="s">
        <v>631</v>
      </c>
      <c r="F258" s="33" t="s">
        <v>48</v>
      </c>
      <c r="G258" s="33" t="s">
        <v>68</v>
      </c>
      <c r="H258" s="33" t="s">
        <v>173</v>
      </c>
      <c r="I258" s="51" t="s">
        <v>181</v>
      </c>
      <c r="J258" s="118" t="s">
        <v>197</v>
      </c>
      <c r="K258" s="51" t="s">
        <v>628</v>
      </c>
      <c r="N258" s="122"/>
    </row>
    <row r="259" spans="1:15" s="51" customFormat="1" x14ac:dyDescent="0.25">
      <c r="A259" s="51" t="s">
        <v>368</v>
      </c>
      <c r="B259" s="51" t="s">
        <v>339</v>
      </c>
      <c r="C259" s="51">
        <v>170008.08000000002</v>
      </c>
      <c r="D259" s="51">
        <f t="shared" si="5"/>
        <v>225774.3426294821</v>
      </c>
      <c r="E259" s="33" t="s">
        <v>631</v>
      </c>
      <c r="F259" s="33" t="s">
        <v>48</v>
      </c>
      <c r="G259" s="33" t="s">
        <v>174</v>
      </c>
      <c r="H259" s="33" t="s">
        <v>72</v>
      </c>
      <c r="I259" s="51" t="s">
        <v>105</v>
      </c>
      <c r="J259" s="118" t="s">
        <v>186</v>
      </c>
      <c r="K259" s="51" t="s">
        <v>628</v>
      </c>
      <c r="N259" s="122"/>
    </row>
    <row r="260" spans="1:15" s="51" customFormat="1" x14ac:dyDescent="0.25">
      <c r="A260" s="51" t="s">
        <v>143</v>
      </c>
      <c r="B260" s="51" t="s">
        <v>367</v>
      </c>
      <c r="C260" s="51">
        <v>99.399999999999991</v>
      </c>
      <c r="D260" s="51">
        <f t="shared" si="5"/>
        <v>132.00531208499334</v>
      </c>
      <c r="E260" s="33" t="s">
        <v>631</v>
      </c>
      <c r="F260" s="33" t="s">
        <v>48</v>
      </c>
      <c r="G260" s="33" t="s">
        <v>68</v>
      </c>
      <c r="H260" s="33" t="s">
        <v>187</v>
      </c>
      <c r="I260" s="51" t="s">
        <v>181</v>
      </c>
      <c r="J260" s="118" t="s">
        <v>210</v>
      </c>
      <c r="K260" s="51" t="s">
        <v>628</v>
      </c>
      <c r="N260" s="122"/>
    </row>
    <row r="261" spans="1:15" s="51" customFormat="1" x14ac:dyDescent="0.25">
      <c r="A261" s="51" t="s">
        <v>143</v>
      </c>
      <c r="B261" s="51" t="s">
        <v>366</v>
      </c>
      <c r="C261" s="51">
        <v>425.75</v>
      </c>
      <c r="D261" s="51">
        <f t="shared" si="5"/>
        <v>565.40504648074364</v>
      </c>
      <c r="E261" s="33" t="s">
        <v>631</v>
      </c>
      <c r="F261" s="33" t="s">
        <v>48</v>
      </c>
      <c r="G261" s="33" t="s">
        <v>68</v>
      </c>
      <c r="H261" s="33" t="s">
        <v>187</v>
      </c>
      <c r="I261" s="51" t="s">
        <v>181</v>
      </c>
      <c r="J261" s="118" t="s">
        <v>210</v>
      </c>
      <c r="K261" s="51" t="s">
        <v>628</v>
      </c>
      <c r="N261" s="122"/>
    </row>
    <row r="262" spans="1:15" s="51" customFormat="1" x14ac:dyDescent="0.25">
      <c r="A262" s="51" t="s">
        <v>143</v>
      </c>
      <c r="B262" s="51" t="s">
        <v>365</v>
      </c>
      <c r="C262" s="26">
        <v>37548.28</v>
      </c>
      <c r="D262" s="51">
        <f t="shared" si="5"/>
        <v>49864.913678618854</v>
      </c>
      <c r="E262" s="33" t="s">
        <v>631</v>
      </c>
      <c r="F262" s="33" t="s">
        <v>48</v>
      </c>
      <c r="G262" s="33" t="s">
        <v>68</v>
      </c>
      <c r="H262" s="33" t="s">
        <v>173</v>
      </c>
      <c r="I262" s="51" t="s">
        <v>86</v>
      </c>
      <c r="J262" s="118" t="s">
        <v>208</v>
      </c>
      <c r="K262" s="51" t="s">
        <v>628</v>
      </c>
      <c r="N262" s="122"/>
    </row>
    <row r="263" spans="1:15" s="51" customFormat="1" x14ac:dyDescent="0.25">
      <c r="A263" s="51" t="s">
        <v>143</v>
      </c>
      <c r="B263" s="51" t="s">
        <v>188</v>
      </c>
      <c r="C263" s="51">
        <v>21066</v>
      </c>
      <c r="D263" s="51">
        <f t="shared" si="5"/>
        <v>27976.095617529882</v>
      </c>
      <c r="E263" s="33" t="s">
        <v>631</v>
      </c>
      <c r="F263" s="33" t="s">
        <v>48</v>
      </c>
      <c r="G263" s="33" t="s">
        <v>174</v>
      </c>
      <c r="H263" s="33" t="s">
        <v>187</v>
      </c>
      <c r="I263" s="51" t="s">
        <v>154</v>
      </c>
      <c r="J263" s="118" t="s">
        <v>186</v>
      </c>
      <c r="K263" s="51" t="s">
        <v>628</v>
      </c>
      <c r="N263" s="122"/>
    </row>
    <row r="264" spans="1:15" s="51" customFormat="1" x14ac:dyDescent="0.25">
      <c r="A264" s="57" t="s">
        <v>143</v>
      </c>
      <c r="B264" s="57" t="s">
        <v>145</v>
      </c>
      <c r="C264" s="39">
        <v>17245.599999999999</v>
      </c>
      <c r="D264" s="39">
        <f t="shared" si="5"/>
        <v>22902.523240371844</v>
      </c>
      <c r="E264" s="33" t="s">
        <v>631</v>
      </c>
      <c r="F264" s="39" t="s">
        <v>48</v>
      </c>
      <c r="G264" s="33" t="s">
        <v>68</v>
      </c>
      <c r="H264" s="39" t="s">
        <v>72</v>
      </c>
      <c r="I264" s="39" t="s">
        <v>87</v>
      </c>
      <c r="J264" s="119" t="s">
        <v>113</v>
      </c>
      <c r="K264" s="57" t="s">
        <v>109</v>
      </c>
      <c r="L264" s="57"/>
      <c r="M264" s="57"/>
      <c r="N264" s="136"/>
      <c r="O264" s="57"/>
    </row>
    <row r="265" spans="1:15" s="51" customFormat="1" x14ac:dyDescent="0.25">
      <c r="A265" s="57" t="s">
        <v>143</v>
      </c>
      <c r="B265" s="57" t="s">
        <v>144</v>
      </c>
      <c r="C265" s="39">
        <v>21558.35</v>
      </c>
      <c r="D265" s="39">
        <f t="shared" si="5"/>
        <v>28629.946879150066</v>
      </c>
      <c r="E265" s="33" t="s">
        <v>631</v>
      </c>
      <c r="F265" s="39" t="s">
        <v>48</v>
      </c>
      <c r="G265" s="33" t="s">
        <v>68</v>
      </c>
      <c r="H265" s="39" t="s">
        <v>72</v>
      </c>
      <c r="I265" s="39" t="s">
        <v>87</v>
      </c>
      <c r="J265" s="119" t="s">
        <v>113</v>
      </c>
      <c r="K265" s="57" t="s">
        <v>109</v>
      </c>
      <c r="L265" s="57"/>
      <c r="M265" s="57"/>
      <c r="N265" s="136"/>
      <c r="O265" s="57"/>
    </row>
    <row r="266" spans="1:15" s="51" customFormat="1" x14ac:dyDescent="0.25">
      <c r="A266" s="57" t="s">
        <v>143</v>
      </c>
      <c r="B266" s="57" t="s">
        <v>142</v>
      </c>
      <c r="C266" s="39">
        <v>24000</v>
      </c>
      <c r="D266" s="39">
        <f t="shared" si="5"/>
        <v>31872.509960159361</v>
      </c>
      <c r="E266" s="33" t="s">
        <v>631</v>
      </c>
      <c r="F266" s="39" t="s">
        <v>48</v>
      </c>
      <c r="G266" s="33" t="s">
        <v>68</v>
      </c>
      <c r="H266" s="39" t="s">
        <v>72</v>
      </c>
      <c r="I266" s="39" t="s">
        <v>87</v>
      </c>
      <c r="J266" s="119" t="s">
        <v>113</v>
      </c>
      <c r="K266" s="57" t="s">
        <v>109</v>
      </c>
      <c r="L266" s="57"/>
      <c r="M266" s="57"/>
      <c r="N266" s="136"/>
      <c r="O266" s="57"/>
    </row>
    <row r="267" spans="1:15" s="51" customFormat="1" x14ac:dyDescent="0.25">
      <c r="A267" s="51" t="s">
        <v>360</v>
      </c>
      <c r="B267" s="51" t="s">
        <v>364</v>
      </c>
      <c r="C267" s="51">
        <v>319.3</v>
      </c>
      <c r="D267" s="51">
        <f t="shared" si="5"/>
        <v>424.03718459495354</v>
      </c>
      <c r="E267" s="33" t="s">
        <v>631</v>
      </c>
      <c r="F267" s="33" t="s">
        <v>48</v>
      </c>
      <c r="G267" s="33" t="s">
        <v>68</v>
      </c>
      <c r="H267" s="33" t="s">
        <v>187</v>
      </c>
      <c r="I267" s="51" t="s">
        <v>181</v>
      </c>
      <c r="J267" s="118" t="s">
        <v>210</v>
      </c>
      <c r="K267" s="51" t="s">
        <v>628</v>
      </c>
      <c r="N267" s="122"/>
    </row>
    <row r="268" spans="1:15" s="51" customFormat="1" x14ac:dyDescent="0.25">
      <c r="A268" s="51" t="s">
        <v>360</v>
      </c>
      <c r="B268" s="51" t="s">
        <v>363</v>
      </c>
      <c r="C268" s="51">
        <v>3500</v>
      </c>
      <c r="D268" s="51">
        <f t="shared" si="5"/>
        <v>4648.074369189907</v>
      </c>
      <c r="E268" s="33" t="s">
        <v>631</v>
      </c>
      <c r="F268" s="33" t="s">
        <v>48</v>
      </c>
      <c r="G268" s="33" t="s">
        <v>68</v>
      </c>
      <c r="H268" s="33" t="s">
        <v>187</v>
      </c>
      <c r="I268" s="51" t="s">
        <v>181</v>
      </c>
      <c r="J268" s="118" t="s">
        <v>362</v>
      </c>
      <c r="K268" s="51" t="s">
        <v>628</v>
      </c>
      <c r="N268" s="122"/>
    </row>
    <row r="269" spans="1:15" s="51" customFormat="1" x14ac:dyDescent="0.25">
      <c r="A269" s="51" t="s">
        <v>360</v>
      </c>
      <c r="B269" s="51" t="s">
        <v>361</v>
      </c>
      <c r="C269" s="51">
        <v>4616.8999999999996</v>
      </c>
      <c r="D269" s="51">
        <f t="shared" si="5"/>
        <v>6131.3413014608232</v>
      </c>
      <c r="E269" s="33" t="s">
        <v>631</v>
      </c>
      <c r="F269" s="33" t="s">
        <v>48</v>
      </c>
      <c r="G269" s="33" t="s">
        <v>68</v>
      </c>
      <c r="H269" s="33" t="s">
        <v>187</v>
      </c>
      <c r="I269" s="51" t="s">
        <v>181</v>
      </c>
      <c r="J269" s="118" t="s">
        <v>210</v>
      </c>
      <c r="K269" s="51" t="s">
        <v>628</v>
      </c>
      <c r="N269" s="122"/>
    </row>
    <row r="270" spans="1:15" s="51" customFormat="1" x14ac:dyDescent="0.25">
      <c r="A270" s="51" t="s">
        <v>360</v>
      </c>
      <c r="B270" s="51" t="s">
        <v>189</v>
      </c>
      <c r="C270" s="51">
        <v>24096.799999999999</v>
      </c>
      <c r="D270" s="51">
        <f t="shared" si="5"/>
        <v>32001.06241699867</v>
      </c>
      <c r="E270" s="33" t="s">
        <v>631</v>
      </c>
      <c r="F270" s="33" t="s">
        <v>48</v>
      </c>
      <c r="G270" s="33" t="s">
        <v>68</v>
      </c>
      <c r="H270" s="33" t="s">
        <v>72</v>
      </c>
      <c r="I270" s="51" t="s">
        <v>86</v>
      </c>
      <c r="J270" s="118" t="s">
        <v>163</v>
      </c>
      <c r="K270" s="51" t="s">
        <v>628</v>
      </c>
      <c r="N270" s="122"/>
    </row>
    <row r="271" spans="1:15" s="51" customFormat="1" x14ac:dyDescent="0.25">
      <c r="A271" s="51" t="s">
        <v>358</v>
      </c>
      <c r="B271" s="51" t="s">
        <v>359</v>
      </c>
      <c r="C271" s="51">
        <v>1947.0500000000002</v>
      </c>
      <c r="D271" s="51">
        <f t="shared" si="5"/>
        <v>2585.7237715803453</v>
      </c>
      <c r="E271" s="33" t="s">
        <v>631</v>
      </c>
      <c r="F271" s="33" t="s">
        <v>48</v>
      </c>
      <c r="G271" s="33" t="s">
        <v>68</v>
      </c>
      <c r="H271" s="33" t="s">
        <v>187</v>
      </c>
      <c r="I271" s="51" t="s">
        <v>181</v>
      </c>
      <c r="J271" s="118" t="s">
        <v>210</v>
      </c>
      <c r="K271" s="51" t="s">
        <v>628</v>
      </c>
      <c r="N271" s="122"/>
    </row>
    <row r="272" spans="1:15" s="51" customFormat="1" x14ac:dyDescent="0.25">
      <c r="A272" s="51" t="s">
        <v>358</v>
      </c>
      <c r="B272" s="51" t="s">
        <v>357</v>
      </c>
      <c r="C272" s="51">
        <v>3642.75</v>
      </c>
      <c r="D272" s="51">
        <f t="shared" si="5"/>
        <v>4837.6494023904379</v>
      </c>
      <c r="E272" s="33" t="s">
        <v>631</v>
      </c>
      <c r="F272" s="33" t="s">
        <v>48</v>
      </c>
      <c r="G272" s="33" t="s">
        <v>68</v>
      </c>
      <c r="H272" s="33" t="s">
        <v>187</v>
      </c>
      <c r="I272" s="51" t="s">
        <v>181</v>
      </c>
      <c r="J272" s="118" t="s">
        <v>210</v>
      </c>
      <c r="K272" s="51" t="s">
        <v>628</v>
      </c>
      <c r="N272" s="122"/>
    </row>
    <row r="273" spans="1:15" s="51" customFormat="1" x14ac:dyDescent="0.25">
      <c r="A273" s="51" t="s">
        <v>141</v>
      </c>
      <c r="B273" s="51" t="s">
        <v>356</v>
      </c>
      <c r="C273" s="51">
        <v>22585.8</v>
      </c>
      <c r="D273" s="51">
        <f t="shared" si="5"/>
        <v>29994.422310756971</v>
      </c>
      <c r="E273" s="33" t="s">
        <v>631</v>
      </c>
      <c r="F273" s="33" t="s">
        <v>48</v>
      </c>
      <c r="G273" s="33" t="s">
        <v>68</v>
      </c>
      <c r="H273" s="33" t="s">
        <v>173</v>
      </c>
      <c r="I273" s="51" t="s">
        <v>181</v>
      </c>
      <c r="J273" s="118" t="s">
        <v>218</v>
      </c>
      <c r="K273" s="51" t="s">
        <v>628</v>
      </c>
      <c r="N273" s="122"/>
    </row>
    <row r="274" spans="1:15" s="51" customFormat="1" x14ac:dyDescent="0.25">
      <c r="A274" s="57" t="s">
        <v>141</v>
      </c>
      <c r="B274" s="57" t="s">
        <v>140</v>
      </c>
      <c r="C274" s="39">
        <v>20230.400000000001</v>
      </c>
      <c r="D274" s="39">
        <f t="shared" si="5"/>
        <v>26866.401062417001</v>
      </c>
      <c r="E274" s="33" t="s">
        <v>631</v>
      </c>
      <c r="F274" s="39" t="s">
        <v>48</v>
      </c>
      <c r="G274" s="33" t="s">
        <v>68</v>
      </c>
      <c r="H274" s="39" t="s">
        <v>72</v>
      </c>
      <c r="I274" s="39" t="s">
        <v>87</v>
      </c>
      <c r="J274" s="119" t="s">
        <v>113</v>
      </c>
      <c r="K274" s="57" t="s">
        <v>109</v>
      </c>
      <c r="L274" s="57"/>
      <c r="M274" s="57"/>
      <c r="N274" s="136"/>
      <c r="O274" s="57"/>
    </row>
    <row r="275" spans="1:15" s="51" customFormat="1" x14ac:dyDescent="0.25">
      <c r="A275" s="51" t="s">
        <v>139</v>
      </c>
      <c r="B275" s="51" t="s">
        <v>355</v>
      </c>
      <c r="C275" s="51">
        <v>313</v>
      </c>
      <c r="D275" s="51">
        <f t="shared" si="5"/>
        <v>415.67065073041169</v>
      </c>
      <c r="E275" s="33" t="s">
        <v>631</v>
      </c>
      <c r="F275" s="33" t="s">
        <v>48</v>
      </c>
      <c r="G275" s="33" t="s">
        <v>68</v>
      </c>
      <c r="H275" s="33" t="s">
        <v>173</v>
      </c>
      <c r="I275" s="51" t="s">
        <v>86</v>
      </c>
      <c r="J275" s="118" t="s">
        <v>350</v>
      </c>
      <c r="K275" s="51" t="s">
        <v>628</v>
      </c>
      <c r="N275" s="122"/>
    </row>
    <row r="276" spans="1:15" s="51" customFormat="1" x14ac:dyDescent="0.25">
      <c r="A276" s="51" t="s">
        <v>139</v>
      </c>
      <c r="B276" s="51" t="s">
        <v>354</v>
      </c>
      <c r="C276" s="51">
        <v>2370.1</v>
      </c>
      <c r="D276" s="51">
        <f t="shared" si="5"/>
        <v>3147.5431606905709</v>
      </c>
      <c r="E276" s="33" t="s">
        <v>631</v>
      </c>
      <c r="F276" s="33" t="s">
        <v>48</v>
      </c>
      <c r="G276" s="33" t="s">
        <v>68</v>
      </c>
      <c r="H276" s="33" t="s">
        <v>173</v>
      </c>
      <c r="I276" s="51" t="s">
        <v>86</v>
      </c>
      <c r="J276" s="118" t="s">
        <v>350</v>
      </c>
      <c r="K276" s="51" t="s">
        <v>628</v>
      </c>
      <c r="N276" s="122"/>
    </row>
    <row r="277" spans="1:15" s="51" customFormat="1" x14ac:dyDescent="0.25">
      <c r="A277" s="51" t="s">
        <v>139</v>
      </c>
      <c r="B277" s="51" t="s">
        <v>353</v>
      </c>
      <c r="C277" s="51">
        <v>2425</v>
      </c>
      <c r="D277" s="51">
        <f t="shared" si="5"/>
        <v>3220.4515272244357</v>
      </c>
      <c r="E277" s="33" t="s">
        <v>631</v>
      </c>
      <c r="F277" s="33" t="s">
        <v>48</v>
      </c>
      <c r="G277" s="33" t="s">
        <v>68</v>
      </c>
      <c r="H277" s="33" t="s">
        <v>173</v>
      </c>
      <c r="I277" s="51" t="s">
        <v>86</v>
      </c>
      <c r="J277" s="118" t="s">
        <v>350</v>
      </c>
      <c r="K277" s="51" t="s">
        <v>628</v>
      </c>
      <c r="N277" s="122"/>
    </row>
    <row r="278" spans="1:15" s="51" customFormat="1" x14ac:dyDescent="0.25">
      <c r="A278" s="51" t="s">
        <v>139</v>
      </c>
      <c r="B278" s="51" t="s">
        <v>352</v>
      </c>
      <c r="C278" s="51">
        <v>5000.6000000000004</v>
      </c>
      <c r="D278" s="51">
        <f t="shared" si="5"/>
        <v>6640.9030544488714</v>
      </c>
      <c r="E278" s="33" t="s">
        <v>631</v>
      </c>
      <c r="F278" s="33" t="s">
        <v>48</v>
      </c>
      <c r="G278" s="33" t="s">
        <v>68</v>
      </c>
      <c r="H278" s="33" t="s">
        <v>173</v>
      </c>
      <c r="I278" s="51" t="s">
        <v>86</v>
      </c>
      <c r="J278" s="118" t="s">
        <v>350</v>
      </c>
      <c r="K278" s="51" t="s">
        <v>628</v>
      </c>
      <c r="N278" s="122"/>
    </row>
    <row r="279" spans="1:15" s="51" customFormat="1" x14ac:dyDescent="0.25">
      <c r="A279" s="51" t="s">
        <v>139</v>
      </c>
      <c r="B279" s="51" t="s">
        <v>351</v>
      </c>
      <c r="C279" s="51">
        <v>5075.2</v>
      </c>
      <c r="D279" s="51">
        <f t="shared" si="5"/>
        <v>6739.9734395750329</v>
      </c>
      <c r="E279" s="33" t="s">
        <v>631</v>
      </c>
      <c r="F279" s="33" t="s">
        <v>48</v>
      </c>
      <c r="G279" s="33" t="s">
        <v>68</v>
      </c>
      <c r="H279" s="33" t="s">
        <v>173</v>
      </c>
      <c r="I279" s="51" t="s">
        <v>86</v>
      </c>
      <c r="J279" s="118" t="s">
        <v>350</v>
      </c>
      <c r="K279" s="51" t="s">
        <v>628</v>
      </c>
      <c r="N279" s="122"/>
    </row>
    <row r="280" spans="1:15" s="51" customFormat="1" x14ac:dyDescent="0.25">
      <c r="A280" s="51" t="s">
        <v>139</v>
      </c>
      <c r="B280" s="51" t="s">
        <v>349</v>
      </c>
      <c r="C280" s="51">
        <v>148171.5</v>
      </c>
      <c r="D280" s="51">
        <f t="shared" si="5"/>
        <v>196774.90039840637</v>
      </c>
      <c r="E280" s="33" t="s">
        <v>631</v>
      </c>
      <c r="F280" s="33" t="s">
        <v>48</v>
      </c>
      <c r="G280" s="33" t="s">
        <v>68</v>
      </c>
      <c r="H280" s="33" t="s">
        <v>72</v>
      </c>
      <c r="I280" s="51" t="s">
        <v>105</v>
      </c>
      <c r="J280" s="118" t="s">
        <v>234</v>
      </c>
      <c r="K280" s="51" t="s">
        <v>628</v>
      </c>
      <c r="N280" s="122"/>
    </row>
    <row r="281" spans="1:15" s="51" customFormat="1" x14ac:dyDescent="0.25">
      <c r="A281" s="57" t="s">
        <v>139</v>
      </c>
      <c r="B281" s="57" t="s">
        <v>138</v>
      </c>
      <c r="C281" s="39">
        <v>25120</v>
      </c>
      <c r="D281" s="39">
        <f t="shared" si="5"/>
        <v>33359.893758300132</v>
      </c>
      <c r="E281" s="33" t="s">
        <v>631</v>
      </c>
      <c r="F281" s="39" t="s">
        <v>48</v>
      </c>
      <c r="G281" s="33" t="s">
        <v>68</v>
      </c>
      <c r="H281" s="39" t="s">
        <v>72</v>
      </c>
      <c r="I281" s="39" t="s">
        <v>87</v>
      </c>
      <c r="J281" s="119" t="s">
        <v>113</v>
      </c>
      <c r="K281" s="57" t="s">
        <v>109</v>
      </c>
      <c r="L281" s="57"/>
      <c r="M281" s="57"/>
      <c r="N281" s="136"/>
      <c r="O281" s="57"/>
    </row>
    <row r="282" spans="1:15" s="51" customFormat="1" x14ac:dyDescent="0.25">
      <c r="A282" s="51" t="s">
        <v>346</v>
      </c>
      <c r="B282" s="51" t="s">
        <v>348</v>
      </c>
      <c r="C282" s="51">
        <v>319.3</v>
      </c>
      <c r="D282" s="51">
        <f t="shared" si="5"/>
        <v>424.03718459495354</v>
      </c>
      <c r="E282" s="33" t="s">
        <v>631</v>
      </c>
      <c r="F282" s="33" t="s">
        <v>48</v>
      </c>
      <c r="G282" s="33" t="s">
        <v>68</v>
      </c>
      <c r="H282" s="33" t="s">
        <v>187</v>
      </c>
      <c r="I282" s="51" t="s">
        <v>181</v>
      </c>
      <c r="J282" s="118" t="s">
        <v>210</v>
      </c>
      <c r="K282" s="51" t="s">
        <v>628</v>
      </c>
      <c r="N282" s="122"/>
    </row>
    <row r="283" spans="1:15" s="51" customFormat="1" x14ac:dyDescent="0.25">
      <c r="A283" s="51" t="s">
        <v>346</v>
      </c>
      <c r="B283" s="51" t="s">
        <v>347</v>
      </c>
      <c r="C283" s="51">
        <v>4859.95</v>
      </c>
      <c r="D283" s="51">
        <f t="shared" si="5"/>
        <v>6454.1168658698534</v>
      </c>
      <c r="E283" s="33" t="s">
        <v>631</v>
      </c>
      <c r="F283" s="33" t="s">
        <v>48</v>
      </c>
      <c r="G283" s="33" t="s">
        <v>68</v>
      </c>
      <c r="H283" s="33" t="s">
        <v>187</v>
      </c>
      <c r="I283" s="51" t="s">
        <v>181</v>
      </c>
      <c r="J283" s="118" t="s">
        <v>210</v>
      </c>
      <c r="K283" s="51" t="s">
        <v>628</v>
      </c>
      <c r="N283" s="122"/>
    </row>
    <row r="284" spans="1:15" s="51" customFormat="1" x14ac:dyDescent="0.25">
      <c r="A284" s="51" t="s">
        <v>346</v>
      </c>
      <c r="B284" s="51" t="s">
        <v>345</v>
      </c>
      <c r="C284" s="51">
        <v>48248.25</v>
      </c>
      <c r="D284" s="51">
        <f t="shared" si="5"/>
        <v>64074.701195219124</v>
      </c>
      <c r="E284" s="33" t="s">
        <v>631</v>
      </c>
      <c r="F284" s="33" t="s">
        <v>48</v>
      </c>
      <c r="G284" s="33" t="s">
        <v>68</v>
      </c>
      <c r="H284" s="33" t="s">
        <v>173</v>
      </c>
      <c r="I284" s="51" t="s">
        <v>106</v>
      </c>
      <c r="J284" s="118" t="s">
        <v>259</v>
      </c>
      <c r="K284" s="51" t="s">
        <v>628</v>
      </c>
      <c r="N284" s="122"/>
    </row>
    <row r="285" spans="1:15" s="51" customFormat="1" x14ac:dyDescent="0.25">
      <c r="A285" s="57" t="s">
        <v>137</v>
      </c>
      <c r="B285" s="57" t="s">
        <v>136</v>
      </c>
      <c r="C285" s="39">
        <v>12826.4</v>
      </c>
      <c r="D285" s="39">
        <f t="shared" si="5"/>
        <v>17033.731739707833</v>
      </c>
      <c r="E285" s="33" t="s">
        <v>631</v>
      </c>
      <c r="F285" s="39" t="s">
        <v>48</v>
      </c>
      <c r="G285" s="33" t="s">
        <v>68</v>
      </c>
      <c r="H285" s="39" t="s">
        <v>72</v>
      </c>
      <c r="I285" s="39" t="s">
        <v>87</v>
      </c>
      <c r="J285" s="119" t="s">
        <v>113</v>
      </c>
      <c r="K285" s="57" t="s">
        <v>109</v>
      </c>
      <c r="L285" s="57"/>
      <c r="M285" s="57"/>
      <c r="N285" s="136"/>
      <c r="O285" s="57"/>
    </row>
    <row r="286" spans="1:15" s="51" customFormat="1" x14ac:dyDescent="0.25">
      <c r="A286" s="51" t="s">
        <v>344</v>
      </c>
      <c r="B286" s="51" t="s">
        <v>343</v>
      </c>
      <c r="C286" s="51">
        <v>35614.6</v>
      </c>
      <c r="D286" s="51">
        <f t="shared" si="5"/>
        <v>47296.945551128818</v>
      </c>
      <c r="E286" s="33" t="s">
        <v>631</v>
      </c>
      <c r="F286" s="33" t="s">
        <v>48</v>
      </c>
      <c r="G286" s="33" t="s">
        <v>68</v>
      </c>
      <c r="H286" s="33" t="s">
        <v>173</v>
      </c>
      <c r="I286" s="51" t="s">
        <v>181</v>
      </c>
      <c r="J286" s="118" t="s">
        <v>197</v>
      </c>
      <c r="K286" s="51" t="s">
        <v>628</v>
      </c>
      <c r="N286" s="122"/>
    </row>
    <row r="287" spans="1:15" s="51" customFormat="1" x14ac:dyDescent="0.25">
      <c r="A287" s="51" t="s">
        <v>342</v>
      </c>
      <c r="B287" s="51" t="s">
        <v>188</v>
      </c>
      <c r="C287" s="51">
        <v>27793.260000000002</v>
      </c>
      <c r="D287" s="51">
        <f t="shared" si="5"/>
        <v>36910.039840637452</v>
      </c>
      <c r="E287" s="33" t="s">
        <v>631</v>
      </c>
      <c r="F287" s="33" t="s">
        <v>48</v>
      </c>
      <c r="G287" s="33" t="s">
        <v>174</v>
      </c>
      <c r="H287" s="33" t="s">
        <v>72</v>
      </c>
      <c r="I287" s="51" t="s">
        <v>105</v>
      </c>
      <c r="J287" s="118" t="s">
        <v>186</v>
      </c>
      <c r="K287" s="51" t="s">
        <v>628</v>
      </c>
      <c r="N287" s="122"/>
    </row>
    <row r="288" spans="1:15" s="51" customFormat="1" x14ac:dyDescent="0.25">
      <c r="A288" s="51" t="s">
        <v>341</v>
      </c>
      <c r="B288" s="51" t="s">
        <v>340</v>
      </c>
      <c r="C288" s="51">
        <v>23110</v>
      </c>
      <c r="D288" s="51">
        <f t="shared" si="5"/>
        <v>30690.571049136786</v>
      </c>
      <c r="E288" s="33" t="s">
        <v>631</v>
      </c>
      <c r="F288" s="33" t="s">
        <v>48</v>
      </c>
      <c r="G288" s="33" t="s">
        <v>68</v>
      </c>
      <c r="H288" s="33" t="s">
        <v>173</v>
      </c>
      <c r="I288" s="51" t="s">
        <v>181</v>
      </c>
      <c r="J288" s="118" t="s">
        <v>218</v>
      </c>
      <c r="K288" s="51" t="s">
        <v>628</v>
      </c>
      <c r="N288" s="122"/>
    </row>
    <row r="289" spans="1:15" s="51" customFormat="1" x14ac:dyDescent="0.25">
      <c r="A289" s="51" t="s">
        <v>338</v>
      </c>
      <c r="B289" s="51" t="s">
        <v>339</v>
      </c>
      <c r="C289" s="51">
        <v>57350.700000000004</v>
      </c>
      <c r="D289" s="51">
        <f t="shared" si="5"/>
        <v>76162.948207171314</v>
      </c>
      <c r="E289" s="33" t="s">
        <v>631</v>
      </c>
      <c r="F289" s="33" t="s">
        <v>48</v>
      </c>
      <c r="G289" s="33" t="s">
        <v>174</v>
      </c>
      <c r="H289" s="33" t="s">
        <v>72</v>
      </c>
      <c r="I289" s="51" t="s">
        <v>105</v>
      </c>
      <c r="J289" s="118" t="s">
        <v>186</v>
      </c>
      <c r="K289" s="51" t="s">
        <v>628</v>
      </c>
      <c r="N289" s="122"/>
    </row>
    <row r="290" spans="1:15" s="51" customFormat="1" x14ac:dyDescent="0.25">
      <c r="A290" s="51" t="s">
        <v>338</v>
      </c>
      <c r="B290" s="51" t="s">
        <v>188</v>
      </c>
      <c r="C290" s="51">
        <v>139954.20000000001</v>
      </c>
      <c r="D290" s="51">
        <f t="shared" si="5"/>
        <v>185862.15139442231</v>
      </c>
      <c r="E290" s="33" t="s">
        <v>631</v>
      </c>
      <c r="F290" s="33" t="s">
        <v>48</v>
      </c>
      <c r="G290" s="33" t="s">
        <v>174</v>
      </c>
      <c r="H290" s="33" t="s">
        <v>173</v>
      </c>
      <c r="I290" s="51" t="s">
        <v>105</v>
      </c>
      <c r="J290" s="118" t="s">
        <v>186</v>
      </c>
      <c r="K290" s="51" t="s">
        <v>628</v>
      </c>
      <c r="N290" s="122"/>
    </row>
    <row r="291" spans="1:15" s="51" customFormat="1" x14ac:dyDescent="0.25">
      <c r="A291" s="51" t="s">
        <v>135</v>
      </c>
      <c r="B291" s="51" t="s">
        <v>337</v>
      </c>
      <c r="C291" s="51">
        <v>10612.2</v>
      </c>
      <c r="D291" s="51">
        <f t="shared" si="5"/>
        <v>14093.227091633467</v>
      </c>
      <c r="E291" s="33" t="s">
        <v>631</v>
      </c>
      <c r="F291" s="33" t="s">
        <v>48</v>
      </c>
      <c r="G291" s="33" t="s">
        <v>68</v>
      </c>
      <c r="H291" s="33" t="s">
        <v>72</v>
      </c>
      <c r="I291" s="51" t="s">
        <v>86</v>
      </c>
      <c r="J291" s="118" t="s">
        <v>190</v>
      </c>
      <c r="K291" s="51" t="s">
        <v>628</v>
      </c>
      <c r="N291" s="122"/>
    </row>
    <row r="292" spans="1:15" s="51" customFormat="1" x14ac:dyDescent="0.25">
      <c r="A292" s="51" t="s">
        <v>135</v>
      </c>
      <c r="B292" s="51" t="s">
        <v>336</v>
      </c>
      <c r="C292" s="51">
        <v>271471</v>
      </c>
      <c r="D292" s="51">
        <f t="shared" si="5"/>
        <v>360519.25630810094</v>
      </c>
      <c r="E292" s="33" t="s">
        <v>631</v>
      </c>
      <c r="F292" s="33" t="s">
        <v>48</v>
      </c>
      <c r="G292" s="33" t="s">
        <v>174</v>
      </c>
      <c r="H292" s="33" t="s">
        <v>187</v>
      </c>
      <c r="I292" s="51" t="s">
        <v>154</v>
      </c>
      <c r="J292" s="118" t="s">
        <v>186</v>
      </c>
      <c r="K292" s="51" t="s">
        <v>628</v>
      </c>
      <c r="N292" s="122"/>
    </row>
    <row r="293" spans="1:15" s="51" customFormat="1" x14ac:dyDescent="0.25">
      <c r="A293" s="51" t="s">
        <v>135</v>
      </c>
      <c r="B293" s="51" t="s">
        <v>188</v>
      </c>
      <c r="C293" s="51">
        <v>300635.5</v>
      </c>
      <c r="D293" s="51">
        <f t="shared" si="5"/>
        <v>399250.33200531208</v>
      </c>
      <c r="E293" s="33" t="s">
        <v>631</v>
      </c>
      <c r="F293" s="33" t="s">
        <v>48</v>
      </c>
      <c r="G293" s="33" t="s">
        <v>174</v>
      </c>
      <c r="H293" s="33" t="s">
        <v>187</v>
      </c>
      <c r="I293" s="51" t="s">
        <v>154</v>
      </c>
      <c r="J293" s="118" t="s">
        <v>186</v>
      </c>
      <c r="K293" s="51" t="s">
        <v>628</v>
      </c>
      <c r="N293" s="122"/>
    </row>
    <row r="294" spans="1:15" s="51" customFormat="1" x14ac:dyDescent="0.25">
      <c r="A294" s="51" t="s">
        <v>135</v>
      </c>
      <c r="B294" s="51" t="s">
        <v>335</v>
      </c>
      <c r="C294" s="51">
        <v>439630.5</v>
      </c>
      <c r="D294" s="51">
        <f t="shared" si="5"/>
        <v>583838.64541832672</v>
      </c>
      <c r="E294" s="33" t="s">
        <v>631</v>
      </c>
      <c r="F294" s="33" t="s">
        <v>48</v>
      </c>
      <c r="G294" s="33" t="s">
        <v>174</v>
      </c>
      <c r="H294" s="33" t="s">
        <v>187</v>
      </c>
      <c r="I294" s="51" t="s">
        <v>154</v>
      </c>
      <c r="J294" s="118" t="s">
        <v>171</v>
      </c>
      <c r="K294" s="51" t="s">
        <v>628</v>
      </c>
      <c r="N294" s="122"/>
    </row>
    <row r="295" spans="1:15" s="51" customFormat="1" x14ac:dyDescent="0.25">
      <c r="A295" s="51" t="s">
        <v>135</v>
      </c>
      <c r="B295" s="51" t="s">
        <v>334</v>
      </c>
      <c r="C295" s="51">
        <v>568028</v>
      </c>
      <c r="D295" s="51">
        <f t="shared" si="5"/>
        <v>754353.25365205843</v>
      </c>
      <c r="E295" s="33" t="s">
        <v>631</v>
      </c>
      <c r="F295" s="33" t="s">
        <v>48</v>
      </c>
      <c r="G295" s="33" t="s">
        <v>68</v>
      </c>
      <c r="H295" s="33" t="s">
        <v>187</v>
      </c>
      <c r="I295" s="51" t="s">
        <v>154</v>
      </c>
      <c r="J295" s="118" t="s">
        <v>186</v>
      </c>
      <c r="K295" s="51" t="s">
        <v>628</v>
      </c>
      <c r="N295" s="122"/>
    </row>
    <row r="296" spans="1:15" s="51" customFormat="1" x14ac:dyDescent="0.25">
      <c r="A296" s="57" t="s">
        <v>135</v>
      </c>
      <c r="B296" s="57" t="s">
        <v>134</v>
      </c>
      <c r="C296" s="39">
        <v>10218.4</v>
      </c>
      <c r="D296" s="39">
        <f t="shared" si="5"/>
        <v>13570.252324037185</v>
      </c>
      <c r="E296" s="33" t="s">
        <v>631</v>
      </c>
      <c r="F296" s="39" t="s">
        <v>48</v>
      </c>
      <c r="G296" s="33" t="s">
        <v>68</v>
      </c>
      <c r="H296" s="39" t="s">
        <v>72</v>
      </c>
      <c r="I296" s="39" t="s">
        <v>87</v>
      </c>
      <c r="J296" s="119" t="s">
        <v>113</v>
      </c>
      <c r="K296" s="57" t="s">
        <v>109</v>
      </c>
      <c r="L296" s="57"/>
      <c r="M296" s="57"/>
      <c r="N296" s="136"/>
      <c r="O296" s="57"/>
    </row>
    <row r="297" spans="1:15" s="51" customFormat="1" x14ac:dyDescent="0.25">
      <c r="A297" s="51" t="s">
        <v>333</v>
      </c>
      <c r="B297" s="51" t="s">
        <v>189</v>
      </c>
      <c r="C297" s="51">
        <v>29866.6</v>
      </c>
      <c r="D297" s="51">
        <f t="shared" si="5"/>
        <v>39663.479415670648</v>
      </c>
      <c r="E297" s="33" t="s">
        <v>631</v>
      </c>
      <c r="F297" s="33" t="s">
        <v>48</v>
      </c>
      <c r="G297" s="33" t="s">
        <v>68</v>
      </c>
      <c r="H297" s="33" t="s">
        <v>72</v>
      </c>
      <c r="I297" s="51" t="s">
        <v>86</v>
      </c>
      <c r="J297" s="118" t="s">
        <v>163</v>
      </c>
      <c r="K297" s="51" t="s">
        <v>628</v>
      </c>
      <c r="N297" s="122"/>
    </row>
    <row r="298" spans="1:15" s="51" customFormat="1" x14ac:dyDescent="0.25">
      <c r="A298" s="51" t="s">
        <v>331</v>
      </c>
      <c r="B298" s="51" t="s">
        <v>332</v>
      </c>
      <c r="C298" s="51">
        <v>7769.7000000000007</v>
      </c>
      <c r="D298" s="51">
        <f t="shared" si="5"/>
        <v>10318.326693227093</v>
      </c>
      <c r="E298" s="33" t="s">
        <v>631</v>
      </c>
      <c r="F298" s="33" t="s">
        <v>48</v>
      </c>
      <c r="G298" s="33" t="s">
        <v>68</v>
      </c>
      <c r="H298" s="33" t="s">
        <v>173</v>
      </c>
      <c r="I298" s="51" t="s">
        <v>86</v>
      </c>
      <c r="J298" s="118" t="s">
        <v>201</v>
      </c>
      <c r="K298" s="51" t="s">
        <v>628</v>
      </c>
      <c r="N298" s="122"/>
    </row>
    <row r="299" spans="1:15" s="51" customFormat="1" x14ac:dyDescent="0.25">
      <c r="A299" s="51" t="s">
        <v>331</v>
      </c>
      <c r="B299" s="51" t="s">
        <v>330</v>
      </c>
      <c r="C299" s="51">
        <v>131337.90000000002</v>
      </c>
      <c r="D299" s="51">
        <f t="shared" si="5"/>
        <v>174419.52191235064</v>
      </c>
      <c r="E299" s="33" t="s">
        <v>631</v>
      </c>
      <c r="F299" s="33" t="s">
        <v>48</v>
      </c>
      <c r="G299" s="33" t="s">
        <v>68</v>
      </c>
      <c r="H299" s="33" t="s">
        <v>72</v>
      </c>
      <c r="I299" s="51" t="s">
        <v>105</v>
      </c>
      <c r="J299" s="118" t="s">
        <v>234</v>
      </c>
      <c r="K299" s="51" t="s">
        <v>628</v>
      </c>
      <c r="N299" s="122"/>
    </row>
    <row r="300" spans="1:15" s="51" customFormat="1" x14ac:dyDescent="0.25">
      <c r="A300" s="57" t="s">
        <v>129</v>
      </c>
      <c r="B300" s="57" t="s">
        <v>133</v>
      </c>
      <c r="C300" s="39">
        <v>96000</v>
      </c>
      <c r="D300" s="39">
        <f t="shared" si="5"/>
        <v>127490.03984063744</v>
      </c>
      <c r="E300" s="33" t="s">
        <v>631</v>
      </c>
      <c r="F300" s="39" t="s">
        <v>48</v>
      </c>
      <c r="G300" s="33" t="s">
        <v>68</v>
      </c>
      <c r="H300" s="39" t="s">
        <v>72</v>
      </c>
      <c r="I300" s="39" t="s">
        <v>86</v>
      </c>
      <c r="J300" s="120" t="s">
        <v>109</v>
      </c>
      <c r="K300" s="57" t="s">
        <v>109</v>
      </c>
      <c r="L300" s="57"/>
      <c r="M300" s="57"/>
      <c r="N300" s="136"/>
      <c r="O300" s="57"/>
    </row>
    <row r="301" spans="1:15" s="51" customFormat="1" x14ac:dyDescent="0.25">
      <c r="A301" s="57" t="s">
        <v>129</v>
      </c>
      <c r="B301" s="57" t="s">
        <v>132</v>
      </c>
      <c r="C301" s="39">
        <v>32000</v>
      </c>
      <c r="D301" s="39">
        <f t="shared" si="5"/>
        <v>42496.679946879151</v>
      </c>
      <c r="E301" s="33" t="s">
        <v>631</v>
      </c>
      <c r="F301" s="39" t="s">
        <v>48</v>
      </c>
      <c r="G301" s="33" t="s">
        <v>68</v>
      </c>
      <c r="H301" s="39" t="s">
        <v>72</v>
      </c>
      <c r="I301" s="39" t="s">
        <v>86</v>
      </c>
      <c r="J301" s="120" t="s">
        <v>109</v>
      </c>
      <c r="K301" s="57" t="s">
        <v>109</v>
      </c>
      <c r="L301" s="57"/>
      <c r="M301" s="57"/>
      <c r="N301" s="136"/>
      <c r="O301" s="57"/>
    </row>
    <row r="302" spans="1:15" s="51" customFormat="1" x14ac:dyDescent="0.25">
      <c r="A302" s="57" t="s">
        <v>129</v>
      </c>
      <c r="B302" s="57" t="s">
        <v>131</v>
      </c>
      <c r="C302" s="39">
        <v>104000</v>
      </c>
      <c r="D302" s="39">
        <f t="shared" si="5"/>
        <v>138114.20982735723</v>
      </c>
      <c r="E302" s="33" t="s">
        <v>631</v>
      </c>
      <c r="F302" s="39" t="s">
        <v>48</v>
      </c>
      <c r="G302" s="33" t="s">
        <v>68</v>
      </c>
      <c r="H302" s="39" t="s">
        <v>72</v>
      </c>
      <c r="I302" s="39" t="s">
        <v>86</v>
      </c>
      <c r="J302" s="120" t="s">
        <v>109</v>
      </c>
      <c r="K302" s="57" t="s">
        <v>109</v>
      </c>
      <c r="L302" s="57"/>
      <c r="M302" s="57"/>
      <c r="N302" s="136"/>
      <c r="O302" s="57"/>
    </row>
    <row r="303" spans="1:15" s="51" customFormat="1" x14ac:dyDescent="0.25">
      <c r="A303" s="57" t="s">
        <v>129</v>
      </c>
      <c r="B303" s="57" t="s">
        <v>130</v>
      </c>
      <c r="C303" s="39">
        <v>120000</v>
      </c>
      <c r="D303" s="39">
        <f t="shared" si="5"/>
        <v>159362.54980079681</v>
      </c>
      <c r="E303" s="33" t="s">
        <v>631</v>
      </c>
      <c r="F303" s="39" t="s">
        <v>48</v>
      </c>
      <c r="G303" s="33" t="s">
        <v>68</v>
      </c>
      <c r="H303" s="39" t="s">
        <v>72</v>
      </c>
      <c r="I303" s="39" t="s">
        <v>86</v>
      </c>
      <c r="J303" s="120" t="s">
        <v>109</v>
      </c>
      <c r="K303" s="57" t="s">
        <v>109</v>
      </c>
      <c r="L303" s="57"/>
      <c r="M303" s="57"/>
      <c r="N303" s="136"/>
      <c r="O303" s="57"/>
    </row>
    <row r="304" spans="1:15" s="51" customFormat="1" x14ac:dyDescent="0.25">
      <c r="A304" s="57" t="s">
        <v>129</v>
      </c>
      <c r="B304" s="57" t="s">
        <v>128</v>
      </c>
      <c r="C304" s="39">
        <v>10831.84</v>
      </c>
      <c r="D304" s="39">
        <f t="shared" si="5"/>
        <v>14384.913678618857</v>
      </c>
      <c r="E304" s="33" t="s">
        <v>631</v>
      </c>
      <c r="F304" s="39" t="s">
        <v>48</v>
      </c>
      <c r="G304" s="33" t="s">
        <v>68</v>
      </c>
      <c r="H304" s="39" t="s">
        <v>72</v>
      </c>
      <c r="I304" s="39" t="s">
        <v>87</v>
      </c>
      <c r="J304" s="119" t="s">
        <v>113</v>
      </c>
      <c r="K304" s="57" t="s">
        <v>109</v>
      </c>
      <c r="L304" s="57"/>
      <c r="M304" s="57"/>
      <c r="N304" s="136"/>
      <c r="O304" s="57"/>
    </row>
    <row r="305" spans="1:14" s="51" customFormat="1" x14ac:dyDescent="0.25">
      <c r="A305" s="51" t="s">
        <v>314</v>
      </c>
      <c r="B305" s="51" t="s">
        <v>222</v>
      </c>
      <c r="C305" s="51">
        <v>2688.95</v>
      </c>
      <c r="D305" s="51">
        <f t="shared" si="5"/>
        <v>3570.9827357237714</v>
      </c>
      <c r="E305" s="33" t="s">
        <v>631</v>
      </c>
      <c r="F305" s="33" t="s">
        <v>48</v>
      </c>
      <c r="G305" s="33" t="s">
        <v>68</v>
      </c>
      <c r="H305" s="33" t="s">
        <v>173</v>
      </c>
      <c r="I305" s="51" t="s">
        <v>86</v>
      </c>
      <c r="J305" s="118" t="s">
        <v>220</v>
      </c>
      <c r="K305" s="51" t="s">
        <v>628</v>
      </c>
      <c r="N305" s="122"/>
    </row>
    <row r="306" spans="1:14" s="51" customFormat="1" x14ac:dyDescent="0.25">
      <c r="A306" s="51" t="s">
        <v>314</v>
      </c>
      <c r="B306" s="51" t="s">
        <v>329</v>
      </c>
      <c r="C306" s="51">
        <v>2921.75</v>
      </c>
      <c r="D306" s="51">
        <f t="shared" si="5"/>
        <v>3880.1460823373172</v>
      </c>
      <c r="E306" s="33" t="s">
        <v>631</v>
      </c>
      <c r="F306" s="33" t="s">
        <v>48</v>
      </c>
      <c r="G306" s="33" t="s">
        <v>68</v>
      </c>
      <c r="H306" s="33" t="s">
        <v>173</v>
      </c>
      <c r="I306" s="51" t="s">
        <v>86</v>
      </c>
      <c r="J306" s="118" t="s">
        <v>225</v>
      </c>
      <c r="K306" s="51" t="s">
        <v>628</v>
      </c>
      <c r="N306" s="122"/>
    </row>
    <row r="307" spans="1:14" s="51" customFormat="1" x14ac:dyDescent="0.25">
      <c r="A307" s="51" t="s">
        <v>314</v>
      </c>
      <c r="B307" s="51" t="s">
        <v>328</v>
      </c>
      <c r="C307" s="51">
        <v>4286.05</v>
      </c>
      <c r="D307" s="51">
        <f t="shared" si="5"/>
        <v>5691.9654714475437</v>
      </c>
      <c r="E307" s="33" t="s">
        <v>631</v>
      </c>
      <c r="F307" s="33" t="s">
        <v>48</v>
      </c>
      <c r="G307" s="33" t="s">
        <v>68</v>
      </c>
      <c r="H307" s="33" t="s">
        <v>173</v>
      </c>
      <c r="I307" s="51" t="s">
        <v>86</v>
      </c>
      <c r="J307" s="118" t="s">
        <v>243</v>
      </c>
      <c r="K307" s="51" t="s">
        <v>628</v>
      </c>
      <c r="N307" s="122"/>
    </row>
    <row r="308" spans="1:14" s="51" customFormat="1" x14ac:dyDescent="0.25">
      <c r="A308" s="51" t="s">
        <v>314</v>
      </c>
      <c r="B308" s="51" t="s">
        <v>327</v>
      </c>
      <c r="C308" s="51">
        <v>5000</v>
      </c>
      <c r="D308" s="51">
        <f t="shared" si="5"/>
        <v>6640.1062416998675</v>
      </c>
      <c r="E308" s="33" t="s">
        <v>631</v>
      </c>
      <c r="F308" s="33" t="s">
        <v>48</v>
      </c>
      <c r="G308" s="33" t="s">
        <v>68</v>
      </c>
      <c r="H308" s="33" t="s">
        <v>72</v>
      </c>
      <c r="I308" s="51" t="s">
        <v>181</v>
      </c>
      <c r="J308" s="118" t="s">
        <v>326</v>
      </c>
      <c r="K308" s="51" t="s">
        <v>628</v>
      </c>
      <c r="N308" s="122"/>
    </row>
    <row r="309" spans="1:14" s="51" customFormat="1" x14ac:dyDescent="0.25">
      <c r="A309" s="51" t="s">
        <v>314</v>
      </c>
      <c r="B309" s="51" t="s">
        <v>325</v>
      </c>
      <c r="C309" s="51">
        <v>12184.75</v>
      </c>
      <c r="D309" s="51">
        <f t="shared" si="5"/>
        <v>16181.606905710491</v>
      </c>
      <c r="E309" s="33" t="s">
        <v>631</v>
      </c>
      <c r="F309" s="33" t="s">
        <v>48</v>
      </c>
      <c r="G309" s="33" t="s">
        <v>68</v>
      </c>
      <c r="H309" s="33" t="s">
        <v>173</v>
      </c>
      <c r="I309" s="51" t="s">
        <v>86</v>
      </c>
      <c r="J309" s="118" t="s">
        <v>243</v>
      </c>
      <c r="K309" s="51" t="s">
        <v>628</v>
      </c>
      <c r="N309" s="122"/>
    </row>
    <row r="310" spans="1:14" s="51" customFormat="1" x14ac:dyDescent="0.25">
      <c r="A310" s="51" t="s">
        <v>314</v>
      </c>
      <c r="B310" s="51" t="s">
        <v>324</v>
      </c>
      <c r="C310" s="51">
        <v>14967.9</v>
      </c>
      <c r="D310" s="51">
        <f t="shared" si="5"/>
        <v>19877.689243027889</v>
      </c>
      <c r="E310" s="33" t="s">
        <v>631</v>
      </c>
      <c r="F310" s="33" t="s">
        <v>48</v>
      </c>
      <c r="G310" s="33" t="s">
        <v>68</v>
      </c>
      <c r="H310" s="33" t="s">
        <v>173</v>
      </c>
      <c r="I310" s="51" t="s">
        <v>226</v>
      </c>
      <c r="J310" s="118" t="s">
        <v>208</v>
      </c>
      <c r="K310" s="51" t="s">
        <v>628</v>
      </c>
      <c r="N310" s="122"/>
    </row>
    <row r="311" spans="1:14" s="51" customFormat="1" x14ac:dyDescent="0.25">
      <c r="A311" s="51" t="s">
        <v>314</v>
      </c>
      <c r="B311" s="51" t="s">
        <v>221</v>
      </c>
      <c r="C311" s="51">
        <v>15447.3</v>
      </c>
      <c r="D311" s="51">
        <f t="shared" si="5"/>
        <v>20514.342629482071</v>
      </c>
      <c r="E311" s="33" t="s">
        <v>631</v>
      </c>
      <c r="F311" s="33" t="s">
        <v>48</v>
      </c>
      <c r="G311" s="33" t="s">
        <v>68</v>
      </c>
      <c r="H311" s="33" t="s">
        <v>173</v>
      </c>
      <c r="I311" s="51" t="s">
        <v>181</v>
      </c>
      <c r="J311" s="118" t="s">
        <v>220</v>
      </c>
      <c r="K311" s="51" t="s">
        <v>628</v>
      </c>
      <c r="N311" s="122"/>
    </row>
    <row r="312" spans="1:14" s="51" customFormat="1" x14ac:dyDescent="0.25">
      <c r="A312" s="51" t="s">
        <v>314</v>
      </c>
      <c r="B312" s="51" t="s">
        <v>323</v>
      </c>
      <c r="C312" s="51">
        <v>16830.400000000001</v>
      </c>
      <c r="D312" s="51">
        <f t="shared" si="5"/>
        <v>22351.12881806109</v>
      </c>
      <c r="E312" s="33" t="s">
        <v>631</v>
      </c>
      <c r="F312" s="33" t="s">
        <v>48</v>
      </c>
      <c r="G312" s="33" t="s">
        <v>68</v>
      </c>
      <c r="H312" s="33" t="s">
        <v>72</v>
      </c>
      <c r="I312" s="51" t="s">
        <v>86</v>
      </c>
      <c r="J312" s="118" t="s">
        <v>177</v>
      </c>
      <c r="K312" s="51" t="s">
        <v>628</v>
      </c>
      <c r="N312" s="122"/>
    </row>
    <row r="313" spans="1:14" s="51" customFormat="1" x14ac:dyDescent="0.25">
      <c r="A313" s="51" t="s">
        <v>314</v>
      </c>
      <c r="B313" s="51" t="s">
        <v>189</v>
      </c>
      <c r="C313" s="51">
        <v>33574</v>
      </c>
      <c r="D313" s="51">
        <f t="shared" si="5"/>
        <v>44586.985391766269</v>
      </c>
      <c r="E313" s="33" t="s">
        <v>631</v>
      </c>
      <c r="F313" s="33" t="s">
        <v>48</v>
      </c>
      <c r="G313" s="33" t="s">
        <v>68</v>
      </c>
      <c r="H313" s="33" t="s">
        <v>72</v>
      </c>
      <c r="I313" s="51" t="s">
        <v>86</v>
      </c>
      <c r="J313" s="118" t="s">
        <v>163</v>
      </c>
      <c r="K313" s="51" t="s">
        <v>628</v>
      </c>
      <c r="N313" s="122"/>
    </row>
    <row r="314" spans="1:14" s="51" customFormat="1" x14ac:dyDescent="0.25">
      <c r="A314" s="51" t="s">
        <v>314</v>
      </c>
      <c r="B314" s="51" t="s">
        <v>322</v>
      </c>
      <c r="C314" s="51">
        <v>65906.7</v>
      </c>
      <c r="D314" s="51">
        <f t="shared" si="5"/>
        <v>87525.498007968126</v>
      </c>
      <c r="E314" s="33" t="s">
        <v>631</v>
      </c>
      <c r="F314" s="33" t="s">
        <v>48</v>
      </c>
      <c r="G314" s="33" t="s">
        <v>68</v>
      </c>
      <c r="H314" s="33" t="s">
        <v>72</v>
      </c>
      <c r="I314" s="51" t="s">
        <v>105</v>
      </c>
      <c r="J314" s="118" t="s">
        <v>234</v>
      </c>
      <c r="K314" s="51" t="s">
        <v>628</v>
      </c>
      <c r="N314" s="122"/>
    </row>
    <row r="315" spans="1:14" s="51" customFormat="1" x14ac:dyDescent="0.25">
      <c r="A315" s="51" t="s">
        <v>314</v>
      </c>
      <c r="B315" s="51" t="s">
        <v>321</v>
      </c>
      <c r="C315" s="51">
        <v>91750</v>
      </c>
      <c r="D315" s="51">
        <f t="shared" si="5"/>
        <v>121845.94953519256</v>
      </c>
      <c r="E315" s="33" t="s">
        <v>631</v>
      </c>
      <c r="F315" s="33" t="s">
        <v>48</v>
      </c>
      <c r="G315" s="33" t="s">
        <v>68</v>
      </c>
      <c r="H315" s="33" t="s">
        <v>72</v>
      </c>
      <c r="I315" s="51" t="s">
        <v>278</v>
      </c>
      <c r="J315" s="118" t="s">
        <v>320</v>
      </c>
      <c r="K315" s="51" t="s">
        <v>628</v>
      </c>
      <c r="N315" s="122"/>
    </row>
    <row r="316" spans="1:14" s="51" customFormat="1" x14ac:dyDescent="0.25">
      <c r="A316" s="51" t="s">
        <v>314</v>
      </c>
      <c r="B316" s="51" t="s">
        <v>319</v>
      </c>
      <c r="C316" s="51">
        <v>118034.09999999999</v>
      </c>
      <c r="D316" s="51">
        <f t="shared" si="5"/>
        <v>156751.79282868525</v>
      </c>
      <c r="E316" s="33" t="s">
        <v>631</v>
      </c>
      <c r="F316" s="33" t="s">
        <v>48</v>
      </c>
      <c r="G316" s="33" t="s">
        <v>68</v>
      </c>
      <c r="H316" s="33" t="s">
        <v>72</v>
      </c>
      <c r="I316" s="51" t="s">
        <v>105</v>
      </c>
      <c r="J316" s="118" t="s">
        <v>234</v>
      </c>
      <c r="K316" s="51" t="s">
        <v>628</v>
      </c>
      <c r="N316" s="122"/>
    </row>
    <row r="317" spans="1:14" s="51" customFormat="1" x14ac:dyDescent="0.25">
      <c r="A317" s="51" t="s">
        <v>314</v>
      </c>
      <c r="B317" s="51" t="s">
        <v>318</v>
      </c>
      <c r="C317" s="51">
        <v>126314.4</v>
      </c>
      <c r="D317" s="51">
        <f t="shared" si="5"/>
        <v>167748.20717131475</v>
      </c>
      <c r="E317" s="33" t="s">
        <v>631</v>
      </c>
      <c r="F317" s="33" t="s">
        <v>48</v>
      </c>
      <c r="G317" s="33" t="s">
        <v>68</v>
      </c>
      <c r="H317" s="33" t="s">
        <v>72</v>
      </c>
      <c r="I317" s="51" t="s">
        <v>105</v>
      </c>
      <c r="J317" s="118" t="s">
        <v>234</v>
      </c>
      <c r="K317" s="51" t="s">
        <v>628</v>
      </c>
      <c r="N317" s="122"/>
    </row>
    <row r="318" spans="1:14" s="51" customFormat="1" x14ac:dyDescent="0.25">
      <c r="A318" s="51" t="s">
        <v>314</v>
      </c>
      <c r="B318" s="51" t="s">
        <v>317</v>
      </c>
      <c r="C318" s="51">
        <v>150000</v>
      </c>
      <c r="D318" s="51">
        <f t="shared" si="5"/>
        <v>199203.18725099601</v>
      </c>
      <c r="E318" s="33" t="s">
        <v>631</v>
      </c>
      <c r="F318" s="33" t="s">
        <v>48</v>
      </c>
      <c r="G318" s="33" t="s">
        <v>68</v>
      </c>
      <c r="H318" s="33" t="s">
        <v>173</v>
      </c>
      <c r="I318" s="51" t="s">
        <v>106</v>
      </c>
      <c r="J318" s="118" t="s">
        <v>294</v>
      </c>
      <c r="K318" s="51" t="s">
        <v>628</v>
      </c>
      <c r="N318" s="122"/>
    </row>
    <row r="319" spans="1:14" s="51" customFormat="1" x14ac:dyDescent="0.25">
      <c r="A319" s="51" t="s">
        <v>314</v>
      </c>
      <c r="B319" s="51" t="s">
        <v>316</v>
      </c>
      <c r="C319" s="51">
        <v>170814.4</v>
      </c>
      <c r="D319" s="51">
        <f t="shared" si="5"/>
        <v>226845.15272244354</v>
      </c>
      <c r="E319" s="33" t="s">
        <v>631</v>
      </c>
      <c r="F319" s="33" t="s">
        <v>48</v>
      </c>
      <c r="G319" s="33" t="s">
        <v>68</v>
      </c>
      <c r="H319" s="33" t="s">
        <v>173</v>
      </c>
      <c r="I319" s="51" t="s">
        <v>86</v>
      </c>
      <c r="J319" s="118" t="s">
        <v>315</v>
      </c>
      <c r="K319" s="51" t="s">
        <v>628</v>
      </c>
      <c r="N319" s="122"/>
    </row>
    <row r="320" spans="1:14" s="51" customFormat="1" x14ac:dyDescent="0.25">
      <c r="A320" s="51" t="s">
        <v>314</v>
      </c>
      <c r="B320" s="51" t="s">
        <v>313</v>
      </c>
      <c r="C320" s="51">
        <v>355934.39999999997</v>
      </c>
      <c r="D320" s="51">
        <f t="shared" si="5"/>
        <v>472688.44621513941</v>
      </c>
      <c r="E320" s="33" t="s">
        <v>631</v>
      </c>
      <c r="F320" s="33" t="s">
        <v>48</v>
      </c>
      <c r="G320" s="33" t="s">
        <v>68</v>
      </c>
      <c r="H320" s="33" t="s">
        <v>72</v>
      </c>
      <c r="I320" s="51" t="s">
        <v>105</v>
      </c>
      <c r="J320" s="118" t="s">
        <v>298</v>
      </c>
      <c r="K320" s="51" t="s">
        <v>628</v>
      </c>
      <c r="N320" s="122"/>
    </row>
    <row r="321" spans="1:15" s="51" customFormat="1" x14ac:dyDescent="0.25">
      <c r="A321" s="51" t="s">
        <v>309</v>
      </c>
      <c r="B321" s="51" t="s">
        <v>312</v>
      </c>
      <c r="C321" s="51">
        <v>-6534</v>
      </c>
      <c r="D321" s="51">
        <f t="shared" ref="D321:D384" si="6">C321/0.753</f>
        <v>-8677.2908366533866</v>
      </c>
      <c r="E321" s="33" t="s">
        <v>631</v>
      </c>
      <c r="F321" s="33" t="s">
        <v>48</v>
      </c>
      <c r="G321" s="33" t="s">
        <v>68</v>
      </c>
      <c r="H321" s="33" t="s">
        <v>72</v>
      </c>
      <c r="I321" s="51" t="s">
        <v>105</v>
      </c>
      <c r="J321" s="118" t="s">
        <v>177</v>
      </c>
      <c r="K321" s="51" t="s">
        <v>628</v>
      </c>
      <c r="N321" s="122"/>
    </row>
    <row r="322" spans="1:15" s="51" customFormat="1" x14ac:dyDescent="0.25">
      <c r="A322" s="51" t="s">
        <v>309</v>
      </c>
      <c r="B322" s="51" t="s">
        <v>311</v>
      </c>
      <c r="C322" s="51">
        <v>9199.08</v>
      </c>
      <c r="D322" s="51">
        <f t="shared" si="6"/>
        <v>12216.573705179282</v>
      </c>
      <c r="E322" s="33" t="s">
        <v>631</v>
      </c>
      <c r="F322" s="33" t="s">
        <v>48</v>
      </c>
      <c r="G322" s="33" t="s">
        <v>68</v>
      </c>
      <c r="H322" s="33" t="s">
        <v>72</v>
      </c>
      <c r="I322" s="51" t="s">
        <v>105</v>
      </c>
      <c r="J322" s="118" t="s">
        <v>177</v>
      </c>
      <c r="K322" s="51" t="s">
        <v>628</v>
      </c>
      <c r="N322" s="122"/>
    </row>
    <row r="323" spans="1:15" s="51" customFormat="1" x14ac:dyDescent="0.25">
      <c r="A323" s="51" t="s">
        <v>309</v>
      </c>
      <c r="B323" s="51" t="s">
        <v>310</v>
      </c>
      <c r="C323" s="51">
        <v>23023.4</v>
      </c>
      <c r="D323" s="51">
        <f t="shared" si="6"/>
        <v>30575.564409030547</v>
      </c>
      <c r="E323" s="33" t="s">
        <v>631</v>
      </c>
      <c r="F323" s="33" t="s">
        <v>48</v>
      </c>
      <c r="G323" s="33" t="s">
        <v>68</v>
      </c>
      <c r="H323" s="33" t="s">
        <v>173</v>
      </c>
      <c r="I323" s="51" t="s">
        <v>181</v>
      </c>
      <c r="J323" s="118" t="s">
        <v>218</v>
      </c>
      <c r="K323" s="51" t="s">
        <v>628</v>
      </c>
      <c r="N323" s="122"/>
    </row>
    <row r="324" spans="1:15" s="51" customFormat="1" x14ac:dyDescent="0.25">
      <c r="A324" s="51" t="s">
        <v>309</v>
      </c>
      <c r="B324" s="51" t="s">
        <v>308</v>
      </c>
      <c r="C324" s="51">
        <v>132066.9</v>
      </c>
      <c r="D324" s="51">
        <f t="shared" si="6"/>
        <v>175387.64940239044</v>
      </c>
      <c r="E324" s="33" t="s">
        <v>631</v>
      </c>
      <c r="F324" s="33" t="s">
        <v>48</v>
      </c>
      <c r="G324" s="33" t="s">
        <v>68</v>
      </c>
      <c r="H324" s="33" t="s">
        <v>173</v>
      </c>
      <c r="I324" s="51" t="s">
        <v>105</v>
      </c>
      <c r="J324" s="118" t="s">
        <v>177</v>
      </c>
      <c r="K324" s="51" t="s">
        <v>628</v>
      </c>
      <c r="N324" s="122"/>
    </row>
    <row r="325" spans="1:15" s="51" customFormat="1" x14ac:dyDescent="0.25">
      <c r="A325" s="112" t="s">
        <v>309</v>
      </c>
      <c r="B325" s="105" t="s">
        <v>668</v>
      </c>
      <c r="C325" s="131">
        <v>8169.2000000000007</v>
      </c>
      <c r="D325" s="132">
        <f t="shared" si="6"/>
        <v>10848.871181938912</v>
      </c>
      <c r="E325" s="33" t="s">
        <v>631</v>
      </c>
      <c r="F325" s="39" t="s">
        <v>49</v>
      </c>
      <c r="G325" s="33" t="s">
        <v>68</v>
      </c>
      <c r="H325" s="33" t="s">
        <v>72</v>
      </c>
      <c r="I325" s="26" t="s">
        <v>89</v>
      </c>
      <c r="J325" s="109" t="s">
        <v>660</v>
      </c>
      <c r="K325" s="57" t="s">
        <v>629</v>
      </c>
      <c r="L325" s="26"/>
      <c r="M325" s="26"/>
      <c r="N325" s="121"/>
      <c r="O325" s="26"/>
    </row>
    <row r="326" spans="1:15" s="51" customFormat="1" x14ac:dyDescent="0.25">
      <c r="A326" s="112" t="s">
        <v>309</v>
      </c>
      <c r="B326" s="105" t="s">
        <v>669</v>
      </c>
      <c r="C326" s="131">
        <v>2763.6000000000004</v>
      </c>
      <c r="D326" s="132">
        <f t="shared" si="6"/>
        <v>3670.119521912351</v>
      </c>
      <c r="E326" s="33" t="s">
        <v>631</v>
      </c>
      <c r="F326" s="39" t="s">
        <v>49</v>
      </c>
      <c r="G326" s="33" t="s">
        <v>68</v>
      </c>
      <c r="H326" s="33" t="s">
        <v>72</v>
      </c>
      <c r="I326" s="26" t="s">
        <v>89</v>
      </c>
      <c r="J326" s="109" t="s">
        <v>660</v>
      </c>
      <c r="K326" s="57" t="s">
        <v>629</v>
      </c>
      <c r="L326" s="26"/>
      <c r="M326" s="26"/>
      <c r="N326" s="121"/>
      <c r="O326" s="26"/>
    </row>
    <row r="327" spans="1:15" s="51" customFormat="1" x14ac:dyDescent="0.25">
      <c r="A327" s="112" t="s">
        <v>309</v>
      </c>
      <c r="B327" s="105" t="s">
        <v>670</v>
      </c>
      <c r="C327" s="131">
        <v>2150.4</v>
      </c>
      <c r="D327" s="132">
        <f t="shared" si="6"/>
        <v>2855.7768924302791</v>
      </c>
      <c r="E327" s="33" t="s">
        <v>631</v>
      </c>
      <c r="F327" s="39" t="s">
        <v>49</v>
      </c>
      <c r="G327" s="33" t="s">
        <v>68</v>
      </c>
      <c r="H327" s="33" t="s">
        <v>72</v>
      </c>
      <c r="I327" s="26" t="s">
        <v>105</v>
      </c>
      <c r="J327" s="109" t="s">
        <v>660</v>
      </c>
      <c r="K327" s="57" t="s">
        <v>629</v>
      </c>
      <c r="L327" s="26"/>
      <c r="M327" s="26"/>
      <c r="N327" s="121"/>
      <c r="O327" s="26"/>
    </row>
    <row r="328" spans="1:15" s="51" customFormat="1" x14ac:dyDescent="0.25">
      <c r="A328" s="51" t="s">
        <v>307</v>
      </c>
      <c r="B328" s="51" t="s">
        <v>306</v>
      </c>
      <c r="C328" s="51">
        <v>7584.7000000000007</v>
      </c>
      <c r="D328" s="51">
        <f t="shared" si="6"/>
        <v>10072.642762284197</v>
      </c>
      <c r="E328" s="33" t="s">
        <v>631</v>
      </c>
      <c r="F328" s="33" t="s">
        <v>48</v>
      </c>
      <c r="G328" s="33" t="s">
        <v>68</v>
      </c>
      <c r="H328" s="33" t="s">
        <v>173</v>
      </c>
      <c r="I328" s="51" t="s">
        <v>181</v>
      </c>
      <c r="J328" s="118" t="s">
        <v>197</v>
      </c>
      <c r="K328" s="51" t="s">
        <v>628</v>
      </c>
      <c r="N328" s="122"/>
    </row>
    <row r="329" spans="1:15" s="51" customFormat="1" x14ac:dyDescent="0.25">
      <c r="A329" s="105" t="s">
        <v>692</v>
      </c>
      <c r="B329" s="105" t="s">
        <v>676</v>
      </c>
      <c r="C329" s="131">
        <v>2483.2000000000003</v>
      </c>
      <c r="D329" s="132">
        <f t="shared" si="6"/>
        <v>3297.7423638778223</v>
      </c>
      <c r="E329" s="33" t="s">
        <v>631</v>
      </c>
      <c r="F329" s="39" t="s">
        <v>49</v>
      </c>
      <c r="G329" s="33" t="s">
        <v>68</v>
      </c>
      <c r="H329" s="33" t="s">
        <v>72</v>
      </c>
      <c r="I329" s="26" t="s">
        <v>687</v>
      </c>
      <c r="J329" s="109" t="s">
        <v>660</v>
      </c>
      <c r="K329" s="57" t="s">
        <v>629</v>
      </c>
      <c r="L329" s="26"/>
      <c r="M329" s="26"/>
      <c r="N329" s="121"/>
      <c r="O329" s="26"/>
    </row>
    <row r="330" spans="1:15" s="51" customFormat="1" x14ac:dyDescent="0.25">
      <c r="A330" s="51" t="s">
        <v>296</v>
      </c>
      <c r="B330" s="51" t="s">
        <v>305</v>
      </c>
      <c r="C330" s="51">
        <v>7673.9699999999993</v>
      </c>
      <c r="D330" s="51">
        <f t="shared" si="6"/>
        <v>10191.195219123505</v>
      </c>
      <c r="E330" s="33" t="s">
        <v>631</v>
      </c>
      <c r="F330" s="33" t="s">
        <v>48</v>
      </c>
      <c r="G330" s="33" t="s">
        <v>68</v>
      </c>
      <c r="H330" s="33" t="s">
        <v>72</v>
      </c>
      <c r="I330" s="51" t="s">
        <v>86</v>
      </c>
      <c r="J330" s="118" t="s">
        <v>208</v>
      </c>
      <c r="K330" s="51" t="s">
        <v>628</v>
      </c>
      <c r="N330" s="122"/>
    </row>
    <row r="331" spans="1:15" s="51" customFormat="1" x14ac:dyDescent="0.25">
      <c r="A331" s="51" t="s">
        <v>296</v>
      </c>
      <c r="B331" s="51" t="s">
        <v>304</v>
      </c>
      <c r="C331" s="51">
        <v>10890</v>
      </c>
      <c r="D331" s="51">
        <f t="shared" si="6"/>
        <v>14462.151394422312</v>
      </c>
      <c r="E331" s="33" t="s">
        <v>631</v>
      </c>
      <c r="F331" s="33" t="s">
        <v>48</v>
      </c>
      <c r="G331" s="33" t="s">
        <v>68</v>
      </c>
      <c r="H331" s="33" t="s">
        <v>72</v>
      </c>
      <c r="I331" s="51" t="s">
        <v>80</v>
      </c>
      <c r="J331" s="118" t="s">
        <v>169</v>
      </c>
      <c r="K331" s="51" t="s">
        <v>628</v>
      </c>
      <c r="N331" s="122"/>
    </row>
    <row r="332" spans="1:15" s="51" customFormat="1" x14ac:dyDescent="0.25">
      <c r="A332" s="51" t="s">
        <v>296</v>
      </c>
      <c r="B332" s="51" t="s">
        <v>303</v>
      </c>
      <c r="C332" s="51">
        <v>21114</v>
      </c>
      <c r="D332" s="51">
        <f t="shared" si="6"/>
        <v>28039.840637450197</v>
      </c>
      <c r="E332" s="33" t="s">
        <v>631</v>
      </c>
      <c r="F332" s="33" t="s">
        <v>48</v>
      </c>
      <c r="G332" s="33" t="s">
        <v>68</v>
      </c>
      <c r="H332" s="33" t="s">
        <v>72</v>
      </c>
      <c r="I332" s="51" t="s">
        <v>278</v>
      </c>
      <c r="J332" s="118" t="s">
        <v>259</v>
      </c>
      <c r="K332" s="51" t="s">
        <v>628</v>
      </c>
      <c r="N332" s="122"/>
    </row>
    <row r="333" spans="1:15" s="51" customFormat="1" x14ac:dyDescent="0.25">
      <c r="A333" s="51" t="s">
        <v>296</v>
      </c>
      <c r="B333" s="51" t="s">
        <v>302</v>
      </c>
      <c r="C333" s="51">
        <v>21458.600000000002</v>
      </c>
      <c r="D333" s="51">
        <f t="shared" si="6"/>
        <v>28497.476759628156</v>
      </c>
      <c r="E333" s="33" t="s">
        <v>631</v>
      </c>
      <c r="F333" s="33" t="s">
        <v>48</v>
      </c>
      <c r="G333" s="33" t="s">
        <v>68</v>
      </c>
      <c r="H333" s="33" t="s">
        <v>72</v>
      </c>
      <c r="I333" s="51" t="s">
        <v>86</v>
      </c>
      <c r="J333" s="118" t="s">
        <v>301</v>
      </c>
      <c r="K333" s="51" t="s">
        <v>628</v>
      </c>
      <c r="N333" s="122"/>
    </row>
    <row r="334" spans="1:15" s="51" customFormat="1" x14ac:dyDescent="0.25">
      <c r="A334" s="51" t="s">
        <v>296</v>
      </c>
      <c r="B334" s="51" t="s">
        <v>300</v>
      </c>
      <c r="C334" s="51">
        <v>36118.800000000003</v>
      </c>
      <c r="D334" s="51">
        <f t="shared" si="6"/>
        <v>47966.533864541838</v>
      </c>
      <c r="E334" s="33" t="s">
        <v>631</v>
      </c>
      <c r="F334" s="33" t="s">
        <v>48</v>
      </c>
      <c r="G334" s="33" t="s">
        <v>68</v>
      </c>
      <c r="H334" s="33" t="s">
        <v>173</v>
      </c>
      <c r="I334" s="51" t="s">
        <v>86</v>
      </c>
      <c r="J334" s="118" t="s">
        <v>177</v>
      </c>
      <c r="K334" s="51" t="s">
        <v>628</v>
      </c>
      <c r="N334" s="122"/>
    </row>
    <row r="335" spans="1:15" s="51" customFormat="1" x14ac:dyDescent="0.25">
      <c r="A335" s="51" t="s">
        <v>296</v>
      </c>
      <c r="B335" s="51" t="s">
        <v>299</v>
      </c>
      <c r="C335" s="51">
        <v>71253.149999999994</v>
      </c>
      <c r="D335" s="51">
        <f t="shared" si="6"/>
        <v>94625.697211155377</v>
      </c>
      <c r="E335" s="33" t="s">
        <v>631</v>
      </c>
      <c r="F335" s="33" t="s">
        <v>48</v>
      </c>
      <c r="G335" s="33" t="s">
        <v>68</v>
      </c>
      <c r="H335" s="33" t="s">
        <v>173</v>
      </c>
      <c r="I335" s="51" t="s">
        <v>226</v>
      </c>
      <c r="J335" s="118" t="s">
        <v>298</v>
      </c>
      <c r="K335" s="51" t="s">
        <v>628</v>
      </c>
      <c r="N335" s="122"/>
    </row>
    <row r="336" spans="1:15" s="51" customFormat="1" x14ac:dyDescent="0.25">
      <c r="A336" s="51" t="s">
        <v>296</v>
      </c>
      <c r="B336" s="51" t="s">
        <v>189</v>
      </c>
      <c r="C336" s="51">
        <v>73108</v>
      </c>
      <c r="D336" s="51">
        <f t="shared" si="6"/>
        <v>97088.977423638775</v>
      </c>
      <c r="E336" s="33" t="s">
        <v>631</v>
      </c>
      <c r="F336" s="33" t="s">
        <v>48</v>
      </c>
      <c r="G336" s="33" t="s">
        <v>68</v>
      </c>
      <c r="H336" s="33" t="s">
        <v>72</v>
      </c>
      <c r="I336" s="51" t="s">
        <v>86</v>
      </c>
      <c r="J336" s="118" t="s">
        <v>163</v>
      </c>
      <c r="K336" s="51" t="s">
        <v>628</v>
      </c>
      <c r="N336" s="122"/>
    </row>
    <row r="337" spans="1:15" s="51" customFormat="1" x14ac:dyDescent="0.25">
      <c r="A337" s="51" t="s">
        <v>296</v>
      </c>
      <c r="B337" s="51" t="s">
        <v>297</v>
      </c>
      <c r="C337" s="51">
        <v>108208.6</v>
      </c>
      <c r="D337" s="51">
        <f t="shared" si="6"/>
        <v>143703.32005312087</v>
      </c>
      <c r="E337" s="33" t="s">
        <v>631</v>
      </c>
      <c r="F337" s="33" t="s">
        <v>48</v>
      </c>
      <c r="G337" s="33" t="s">
        <v>68</v>
      </c>
      <c r="H337" s="33" t="s">
        <v>72</v>
      </c>
      <c r="I337" s="51" t="s">
        <v>86</v>
      </c>
      <c r="J337" s="118" t="s">
        <v>208</v>
      </c>
      <c r="K337" s="51" t="s">
        <v>628</v>
      </c>
      <c r="N337" s="122"/>
    </row>
    <row r="338" spans="1:15" s="51" customFormat="1" x14ac:dyDescent="0.25">
      <c r="A338" s="51" t="s">
        <v>296</v>
      </c>
      <c r="B338" s="51" t="s">
        <v>295</v>
      </c>
      <c r="C338" s="51">
        <v>397780.80000000005</v>
      </c>
      <c r="D338" s="51">
        <f t="shared" si="6"/>
        <v>528261.3545816734</v>
      </c>
      <c r="E338" s="33" t="s">
        <v>631</v>
      </c>
      <c r="F338" s="33" t="s">
        <v>48</v>
      </c>
      <c r="G338" s="33" t="s">
        <v>68</v>
      </c>
      <c r="H338" s="33" t="s">
        <v>173</v>
      </c>
      <c r="I338" s="51" t="s">
        <v>106</v>
      </c>
      <c r="J338" s="118" t="s">
        <v>294</v>
      </c>
      <c r="K338" s="51" t="s">
        <v>628</v>
      </c>
      <c r="N338" s="122"/>
    </row>
    <row r="339" spans="1:15" s="51" customFormat="1" x14ac:dyDescent="0.25">
      <c r="A339" s="51" t="s">
        <v>293</v>
      </c>
      <c r="B339" s="51" t="s">
        <v>292</v>
      </c>
      <c r="C339" s="51">
        <v>20282.400000000001</v>
      </c>
      <c r="D339" s="51">
        <f t="shared" si="6"/>
        <v>26935.458167330678</v>
      </c>
      <c r="E339" s="33" t="s">
        <v>631</v>
      </c>
      <c r="F339" s="33" t="s">
        <v>48</v>
      </c>
      <c r="G339" s="33" t="s">
        <v>68</v>
      </c>
      <c r="H339" s="33" t="s">
        <v>72</v>
      </c>
      <c r="I339" s="51" t="s">
        <v>278</v>
      </c>
      <c r="J339" s="118" t="s">
        <v>259</v>
      </c>
      <c r="K339" s="51" t="s">
        <v>628</v>
      </c>
      <c r="N339" s="122"/>
    </row>
    <row r="340" spans="1:15" s="51" customFormat="1" x14ac:dyDescent="0.25">
      <c r="A340" s="51" t="s">
        <v>291</v>
      </c>
      <c r="B340" s="51" t="s">
        <v>290</v>
      </c>
      <c r="C340" s="51">
        <v>9458.4</v>
      </c>
      <c r="D340" s="51">
        <f t="shared" si="6"/>
        <v>12560.956175298805</v>
      </c>
      <c r="E340" s="33" t="s">
        <v>631</v>
      </c>
      <c r="F340" s="33" t="s">
        <v>48</v>
      </c>
      <c r="G340" s="33" t="s">
        <v>68</v>
      </c>
      <c r="H340" s="33" t="s">
        <v>72</v>
      </c>
      <c r="I340" s="51" t="s">
        <v>278</v>
      </c>
      <c r="J340" s="118" t="s">
        <v>259</v>
      </c>
      <c r="K340" s="51" t="s">
        <v>628</v>
      </c>
      <c r="N340" s="122"/>
    </row>
    <row r="341" spans="1:15" s="51" customFormat="1" x14ac:dyDescent="0.25">
      <c r="A341" s="51" t="s">
        <v>127</v>
      </c>
      <c r="B341" s="51" t="s">
        <v>289</v>
      </c>
      <c r="C341" s="51">
        <v>22630.400000000001</v>
      </c>
      <c r="D341" s="51">
        <f t="shared" si="6"/>
        <v>30053.652058432937</v>
      </c>
      <c r="E341" s="33" t="s">
        <v>631</v>
      </c>
      <c r="F341" s="33" t="s">
        <v>48</v>
      </c>
      <c r="G341" s="33" t="s">
        <v>68</v>
      </c>
      <c r="H341" s="33" t="s">
        <v>173</v>
      </c>
      <c r="I341" s="51" t="s">
        <v>181</v>
      </c>
      <c r="J341" s="118" t="s">
        <v>218</v>
      </c>
      <c r="K341" s="51" t="s">
        <v>628</v>
      </c>
      <c r="N341" s="122"/>
    </row>
    <row r="342" spans="1:15" s="51" customFormat="1" x14ac:dyDescent="0.25">
      <c r="A342" s="51" t="s">
        <v>127</v>
      </c>
      <c r="B342" s="51" t="s">
        <v>189</v>
      </c>
      <c r="C342" s="51">
        <v>35695.199999999997</v>
      </c>
      <c r="D342" s="51">
        <f t="shared" si="6"/>
        <v>47403.984063745018</v>
      </c>
      <c r="E342" s="33" t="s">
        <v>631</v>
      </c>
      <c r="F342" s="33" t="s">
        <v>48</v>
      </c>
      <c r="G342" s="33" t="s">
        <v>68</v>
      </c>
      <c r="H342" s="33" t="s">
        <v>72</v>
      </c>
      <c r="I342" s="51" t="s">
        <v>86</v>
      </c>
      <c r="J342" s="118" t="s">
        <v>163</v>
      </c>
      <c r="K342" s="51" t="s">
        <v>628</v>
      </c>
      <c r="N342" s="122"/>
    </row>
    <row r="343" spans="1:15" s="51" customFormat="1" x14ac:dyDescent="0.25">
      <c r="A343" s="57" t="s">
        <v>127</v>
      </c>
      <c r="B343" s="57" t="s">
        <v>126</v>
      </c>
      <c r="C343" s="39">
        <v>8778</v>
      </c>
      <c r="D343" s="39">
        <f t="shared" si="6"/>
        <v>11657.370517928286</v>
      </c>
      <c r="E343" s="33" t="s">
        <v>631</v>
      </c>
      <c r="F343" s="39" t="s">
        <v>48</v>
      </c>
      <c r="G343" s="33" t="s">
        <v>68</v>
      </c>
      <c r="H343" s="39" t="s">
        <v>72</v>
      </c>
      <c r="I343" s="39" t="s">
        <v>87</v>
      </c>
      <c r="J343" s="119" t="s">
        <v>113</v>
      </c>
      <c r="K343" s="57" t="s">
        <v>109</v>
      </c>
      <c r="L343" s="57"/>
      <c r="M343" s="57"/>
      <c r="N343" s="136"/>
      <c r="O343" s="57"/>
    </row>
    <row r="344" spans="1:15" s="51" customFormat="1" x14ac:dyDescent="0.25">
      <c r="A344" s="51" t="s">
        <v>124</v>
      </c>
      <c r="B344" s="51" t="s">
        <v>288</v>
      </c>
      <c r="C344" s="51">
        <v>2667.7999999999997</v>
      </c>
      <c r="D344" s="51">
        <f t="shared" si="6"/>
        <v>3542.8950863213809</v>
      </c>
      <c r="E344" s="33" t="s">
        <v>631</v>
      </c>
      <c r="F344" s="33" t="s">
        <v>48</v>
      </c>
      <c r="G344" s="33" t="s">
        <v>68</v>
      </c>
      <c r="H344" s="33" t="s">
        <v>72</v>
      </c>
      <c r="I344" s="51" t="s">
        <v>181</v>
      </c>
      <c r="J344" s="118" t="s">
        <v>177</v>
      </c>
      <c r="K344" s="51" t="s">
        <v>628</v>
      </c>
      <c r="N344" s="122"/>
    </row>
    <row r="345" spans="1:15" s="51" customFormat="1" x14ac:dyDescent="0.25">
      <c r="A345" s="51" t="s">
        <v>124</v>
      </c>
      <c r="B345" s="51" t="s">
        <v>287</v>
      </c>
      <c r="C345" s="51">
        <v>4768.2</v>
      </c>
      <c r="D345" s="51">
        <f t="shared" si="6"/>
        <v>6332.2709163346608</v>
      </c>
      <c r="E345" s="33" t="s">
        <v>631</v>
      </c>
      <c r="F345" s="33" t="s">
        <v>48</v>
      </c>
      <c r="G345" s="33" t="s">
        <v>68</v>
      </c>
      <c r="H345" s="33" t="s">
        <v>173</v>
      </c>
      <c r="I345" s="51" t="s">
        <v>86</v>
      </c>
      <c r="J345" s="118" t="s">
        <v>243</v>
      </c>
      <c r="K345" s="51" t="s">
        <v>628</v>
      </c>
      <c r="N345" s="122"/>
    </row>
    <row r="346" spans="1:15" s="51" customFormat="1" x14ac:dyDescent="0.25">
      <c r="A346" s="51" t="s">
        <v>124</v>
      </c>
      <c r="B346" s="51" t="s">
        <v>286</v>
      </c>
      <c r="C346" s="51">
        <v>6505.7020000000002</v>
      </c>
      <c r="D346" s="51">
        <f t="shared" si="6"/>
        <v>8639.7104913678613</v>
      </c>
      <c r="E346" s="33" t="s">
        <v>631</v>
      </c>
      <c r="F346" s="33" t="s">
        <v>48</v>
      </c>
      <c r="G346" s="33" t="s">
        <v>68</v>
      </c>
      <c r="H346" s="33" t="s">
        <v>72</v>
      </c>
      <c r="I346" s="51" t="s">
        <v>86</v>
      </c>
      <c r="J346" s="118" t="s">
        <v>208</v>
      </c>
      <c r="K346" s="51" t="s">
        <v>628</v>
      </c>
      <c r="N346" s="122"/>
    </row>
    <row r="347" spans="1:15" s="51" customFormat="1" x14ac:dyDescent="0.25">
      <c r="A347" s="51" t="s">
        <v>124</v>
      </c>
      <c r="B347" s="51" t="s">
        <v>285</v>
      </c>
      <c r="C347" s="51">
        <v>13876.949999999999</v>
      </c>
      <c r="D347" s="51">
        <f t="shared" si="6"/>
        <v>18428.884462151393</v>
      </c>
      <c r="E347" s="33" t="s">
        <v>631</v>
      </c>
      <c r="F347" s="33" t="s">
        <v>48</v>
      </c>
      <c r="G347" s="33" t="s">
        <v>68</v>
      </c>
      <c r="H347" s="33" t="s">
        <v>173</v>
      </c>
      <c r="I347" s="51" t="s">
        <v>86</v>
      </c>
      <c r="J347" s="118" t="s">
        <v>243</v>
      </c>
      <c r="K347" s="51" t="s">
        <v>628</v>
      </c>
      <c r="N347" s="122"/>
    </row>
    <row r="348" spans="1:15" s="51" customFormat="1" x14ac:dyDescent="0.25">
      <c r="A348" s="51" t="s">
        <v>124</v>
      </c>
      <c r="B348" s="51" t="s">
        <v>284</v>
      </c>
      <c r="C348" s="51">
        <v>54377.75</v>
      </c>
      <c r="D348" s="51">
        <f t="shared" si="6"/>
        <v>72214.807436918985</v>
      </c>
      <c r="E348" s="33" t="s">
        <v>631</v>
      </c>
      <c r="F348" s="33" t="s">
        <v>48</v>
      </c>
      <c r="G348" s="33" t="s">
        <v>68</v>
      </c>
      <c r="H348" s="33" t="s">
        <v>72</v>
      </c>
      <c r="I348" s="51" t="s">
        <v>181</v>
      </c>
      <c r="J348" s="118" t="s">
        <v>177</v>
      </c>
      <c r="K348" s="51" t="s">
        <v>628</v>
      </c>
      <c r="N348" s="122"/>
    </row>
    <row r="349" spans="1:15" s="51" customFormat="1" x14ac:dyDescent="0.25">
      <c r="A349" s="51" t="s">
        <v>124</v>
      </c>
      <c r="B349" s="51" t="s">
        <v>283</v>
      </c>
      <c r="C349" s="51">
        <v>116438</v>
      </c>
      <c r="D349" s="51">
        <f t="shared" si="6"/>
        <v>154632.13811420984</v>
      </c>
      <c r="E349" s="33" t="s">
        <v>631</v>
      </c>
      <c r="F349" s="33" t="s">
        <v>48</v>
      </c>
      <c r="G349" s="33" t="s">
        <v>68</v>
      </c>
      <c r="H349" s="33" t="s">
        <v>72</v>
      </c>
      <c r="I349" s="51" t="s">
        <v>86</v>
      </c>
      <c r="J349" s="118" t="s">
        <v>177</v>
      </c>
      <c r="K349" s="51" t="s">
        <v>628</v>
      </c>
      <c r="N349" s="122"/>
    </row>
    <row r="350" spans="1:15" s="51" customFormat="1" x14ac:dyDescent="0.25">
      <c r="A350" s="57" t="s">
        <v>124</v>
      </c>
      <c r="B350" s="57" t="s">
        <v>125</v>
      </c>
      <c r="C350" s="39">
        <v>15493.8</v>
      </c>
      <c r="D350" s="39">
        <f t="shared" si="6"/>
        <v>20576.095617529878</v>
      </c>
      <c r="E350" s="33" t="s">
        <v>631</v>
      </c>
      <c r="F350" s="39" t="s">
        <v>48</v>
      </c>
      <c r="G350" s="33" t="s">
        <v>68</v>
      </c>
      <c r="H350" s="39" t="s">
        <v>72</v>
      </c>
      <c r="I350" s="39" t="s">
        <v>87</v>
      </c>
      <c r="J350" s="119" t="s">
        <v>113</v>
      </c>
      <c r="K350" s="57" t="s">
        <v>109</v>
      </c>
      <c r="L350" s="57"/>
      <c r="M350" s="57"/>
      <c r="N350" s="136"/>
      <c r="O350" s="57"/>
    </row>
    <row r="351" spans="1:15" s="51" customFormat="1" x14ac:dyDescent="0.25">
      <c r="A351" s="57" t="s">
        <v>124</v>
      </c>
      <c r="B351" s="57" t="s">
        <v>123</v>
      </c>
      <c r="C351" s="39">
        <v>10225.200000000001</v>
      </c>
      <c r="D351" s="39">
        <f t="shared" si="6"/>
        <v>13579.282868525897</v>
      </c>
      <c r="E351" s="33" t="s">
        <v>631</v>
      </c>
      <c r="F351" s="39" t="s">
        <v>48</v>
      </c>
      <c r="G351" s="33" t="s">
        <v>68</v>
      </c>
      <c r="H351" s="39" t="s">
        <v>72</v>
      </c>
      <c r="I351" s="39" t="s">
        <v>87</v>
      </c>
      <c r="J351" s="119" t="s">
        <v>113</v>
      </c>
      <c r="K351" s="57" t="s">
        <v>109</v>
      </c>
      <c r="L351" s="57"/>
      <c r="M351" s="57"/>
      <c r="N351" s="136"/>
      <c r="O351" s="57"/>
    </row>
    <row r="352" spans="1:15" s="51" customFormat="1" x14ac:dyDescent="0.25">
      <c r="A352" s="51" t="s">
        <v>277</v>
      </c>
      <c r="B352" s="51" t="s">
        <v>282</v>
      </c>
      <c r="C352" s="51">
        <v>-7974.5</v>
      </c>
      <c r="D352" s="51">
        <f t="shared" si="6"/>
        <v>-10590.305444887119</v>
      </c>
      <c r="E352" s="33" t="s">
        <v>631</v>
      </c>
      <c r="F352" s="33" t="s">
        <v>48</v>
      </c>
      <c r="G352" s="33" t="s">
        <v>68</v>
      </c>
      <c r="H352" s="33" t="s">
        <v>72</v>
      </c>
      <c r="I352" s="51" t="s">
        <v>226</v>
      </c>
      <c r="J352" s="118" t="s">
        <v>177</v>
      </c>
      <c r="K352" s="51" t="s">
        <v>628</v>
      </c>
      <c r="N352" s="122"/>
    </row>
    <row r="353" spans="1:14" s="51" customFormat="1" x14ac:dyDescent="0.25">
      <c r="A353" s="51" t="s">
        <v>277</v>
      </c>
      <c r="B353" s="51" t="s">
        <v>281</v>
      </c>
      <c r="C353" s="51">
        <v>966.65000000000009</v>
      </c>
      <c r="D353" s="51">
        <f t="shared" si="6"/>
        <v>1283.7317397078355</v>
      </c>
      <c r="E353" s="33" t="s">
        <v>631</v>
      </c>
      <c r="F353" s="33" t="s">
        <v>48</v>
      </c>
      <c r="G353" s="33" t="s">
        <v>68</v>
      </c>
      <c r="H353" s="33" t="s">
        <v>187</v>
      </c>
      <c r="I353" s="51" t="s">
        <v>181</v>
      </c>
      <c r="J353" s="118" t="s">
        <v>210</v>
      </c>
      <c r="K353" s="51" t="s">
        <v>628</v>
      </c>
      <c r="N353" s="122"/>
    </row>
    <row r="354" spans="1:14" s="51" customFormat="1" x14ac:dyDescent="0.25">
      <c r="A354" s="51" t="s">
        <v>277</v>
      </c>
      <c r="B354" s="51" t="s">
        <v>280</v>
      </c>
      <c r="C354" s="51">
        <v>7786.4</v>
      </c>
      <c r="D354" s="51">
        <f t="shared" si="6"/>
        <v>10340.504648074369</v>
      </c>
      <c r="E354" s="33" t="s">
        <v>631</v>
      </c>
      <c r="F354" s="33" t="s">
        <v>48</v>
      </c>
      <c r="G354" s="33" t="s">
        <v>68</v>
      </c>
      <c r="H354" s="33" t="s">
        <v>173</v>
      </c>
      <c r="I354" s="51" t="s">
        <v>86</v>
      </c>
      <c r="J354" s="118" t="s">
        <v>243</v>
      </c>
      <c r="K354" s="51" t="s">
        <v>628</v>
      </c>
      <c r="N354" s="122"/>
    </row>
    <row r="355" spans="1:14" s="51" customFormat="1" x14ac:dyDescent="0.25">
      <c r="A355" s="51" t="s">
        <v>277</v>
      </c>
      <c r="B355" s="51" t="s">
        <v>279</v>
      </c>
      <c r="C355" s="51">
        <v>8032.2000000000007</v>
      </c>
      <c r="D355" s="51">
        <f t="shared" si="6"/>
        <v>10666.932270916335</v>
      </c>
      <c r="E355" s="33" t="s">
        <v>631</v>
      </c>
      <c r="F355" s="33" t="s">
        <v>48</v>
      </c>
      <c r="G355" s="33" t="s">
        <v>68</v>
      </c>
      <c r="H355" s="33" t="s">
        <v>72</v>
      </c>
      <c r="I355" s="51" t="s">
        <v>278</v>
      </c>
      <c r="J355" s="118" t="s">
        <v>259</v>
      </c>
      <c r="K355" s="51" t="s">
        <v>628</v>
      </c>
      <c r="N355" s="122"/>
    </row>
    <row r="356" spans="1:14" s="51" customFormat="1" x14ac:dyDescent="0.25">
      <c r="A356" s="51" t="s">
        <v>277</v>
      </c>
      <c r="B356" s="51" t="s">
        <v>235</v>
      </c>
      <c r="C356" s="51">
        <v>57277.8</v>
      </c>
      <c r="D356" s="51">
        <f t="shared" si="6"/>
        <v>76066.135458167337</v>
      </c>
      <c r="E356" s="33" t="s">
        <v>631</v>
      </c>
      <c r="F356" s="33" t="s">
        <v>48</v>
      </c>
      <c r="G356" s="33" t="s">
        <v>68</v>
      </c>
      <c r="H356" s="33" t="s">
        <v>72</v>
      </c>
      <c r="I356" s="51" t="s">
        <v>105</v>
      </c>
      <c r="J356" s="118" t="s">
        <v>234</v>
      </c>
      <c r="K356" s="51" t="s">
        <v>628</v>
      </c>
      <c r="N356" s="122"/>
    </row>
    <row r="357" spans="1:14" s="51" customFormat="1" x14ac:dyDescent="0.25">
      <c r="A357" s="51" t="s">
        <v>270</v>
      </c>
      <c r="B357" s="51" t="s">
        <v>276</v>
      </c>
      <c r="C357" s="51">
        <v>21.8</v>
      </c>
      <c r="D357" s="51">
        <f t="shared" si="6"/>
        <v>28.95086321381142</v>
      </c>
      <c r="E357" s="33" t="s">
        <v>631</v>
      </c>
      <c r="F357" s="33" t="s">
        <v>48</v>
      </c>
      <c r="G357" s="33" t="s">
        <v>68</v>
      </c>
      <c r="H357" s="33" t="s">
        <v>173</v>
      </c>
      <c r="I357" s="51" t="s">
        <v>268</v>
      </c>
      <c r="J357" s="118" t="s">
        <v>177</v>
      </c>
      <c r="K357" s="51" t="s">
        <v>628</v>
      </c>
      <c r="N357" s="122"/>
    </row>
    <row r="358" spans="1:14" s="51" customFormat="1" x14ac:dyDescent="0.25">
      <c r="A358" s="51" t="s">
        <v>270</v>
      </c>
      <c r="B358" s="51" t="s">
        <v>275</v>
      </c>
      <c r="C358" s="51">
        <v>10560</v>
      </c>
      <c r="D358" s="51">
        <f t="shared" si="6"/>
        <v>14023.90438247012</v>
      </c>
      <c r="E358" s="33" t="s">
        <v>631</v>
      </c>
      <c r="F358" s="33" t="s">
        <v>48</v>
      </c>
      <c r="G358" s="33" t="s">
        <v>68</v>
      </c>
      <c r="H358" s="33" t="s">
        <v>173</v>
      </c>
      <c r="I358" s="51" t="s">
        <v>80</v>
      </c>
      <c r="J358" s="118" t="s">
        <v>169</v>
      </c>
      <c r="K358" s="51" t="s">
        <v>628</v>
      </c>
      <c r="N358" s="122"/>
    </row>
    <row r="359" spans="1:14" s="51" customFormat="1" x14ac:dyDescent="0.25">
      <c r="A359" s="51" t="s">
        <v>270</v>
      </c>
      <c r="B359" s="51" t="s">
        <v>274</v>
      </c>
      <c r="C359" s="51">
        <v>20917.099999999999</v>
      </c>
      <c r="D359" s="51">
        <f t="shared" si="6"/>
        <v>27778.353253652058</v>
      </c>
      <c r="E359" s="33" t="s">
        <v>631</v>
      </c>
      <c r="F359" s="33" t="s">
        <v>48</v>
      </c>
      <c r="G359" s="33" t="s">
        <v>68</v>
      </c>
      <c r="H359" s="33" t="s">
        <v>72</v>
      </c>
      <c r="I359" s="51" t="s">
        <v>106</v>
      </c>
      <c r="J359" s="118" t="s">
        <v>163</v>
      </c>
      <c r="K359" s="51" t="s">
        <v>628</v>
      </c>
      <c r="N359" s="122"/>
    </row>
    <row r="360" spans="1:14" s="51" customFormat="1" x14ac:dyDescent="0.25">
      <c r="A360" s="51" t="s">
        <v>270</v>
      </c>
      <c r="B360" s="51" t="s">
        <v>273</v>
      </c>
      <c r="C360" s="51">
        <v>26174.2</v>
      </c>
      <c r="D360" s="51">
        <f t="shared" si="6"/>
        <v>34759.893758300132</v>
      </c>
      <c r="E360" s="33" t="s">
        <v>631</v>
      </c>
      <c r="F360" s="33" t="s">
        <v>48</v>
      </c>
      <c r="G360" s="33" t="s">
        <v>68</v>
      </c>
      <c r="H360" s="33" t="s">
        <v>173</v>
      </c>
      <c r="I360" s="51" t="s">
        <v>181</v>
      </c>
      <c r="J360" s="118" t="s">
        <v>218</v>
      </c>
      <c r="K360" s="51" t="s">
        <v>628</v>
      </c>
      <c r="N360" s="122"/>
    </row>
    <row r="361" spans="1:14" s="51" customFormat="1" x14ac:dyDescent="0.25">
      <c r="A361" s="51" t="s">
        <v>270</v>
      </c>
      <c r="B361" s="51" t="s">
        <v>272</v>
      </c>
      <c r="C361" s="51">
        <v>150439</v>
      </c>
      <c r="D361" s="51">
        <f t="shared" si="6"/>
        <v>199786.18857901727</v>
      </c>
      <c r="E361" s="33" t="s">
        <v>631</v>
      </c>
      <c r="F361" s="33" t="s">
        <v>48</v>
      </c>
      <c r="G361" s="33" t="s">
        <v>68</v>
      </c>
      <c r="H361" s="33" t="s">
        <v>173</v>
      </c>
      <c r="I361" s="51" t="s">
        <v>268</v>
      </c>
      <c r="J361" s="118" t="s">
        <v>177</v>
      </c>
      <c r="K361" s="51" t="s">
        <v>628</v>
      </c>
      <c r="N361" s="122"/>
    </row>
    <row r="362" spans="1:14" s="51" customFormat="1" x14ac:dyDescent="0.25">
      <c r="A362" s="51" t="s">
        <v>270</v>
      </c>
      <c r="B362" s="51" t="s">
        <v>271</v>
      </c>
      <c r="C362" s="51">
        <v>330000</v>
      </c>
      <c r="D362" s="51">
        <f t="shared" si="6"/>
        <v>438247.01195219124</v>
      </c>
      <c r="E362" s="33" t="s">
        <v>631</v>
      </c>
      <c r="F362" s="33" t="s">
        <v>48</v>
      </c>
      <c r="G362" s="33" t="s">
        <v>68</v>
      </c>
      <c r="H362" s="33" t="s">
        <v>173</v>
      </c>
      <c r="I362" s="51" t="s">
        <v>80</v>
      </c>
      <c r="J362" s="118" t="s">
        <v>180</v>
      </c>
      <c r="K362" s="51" t="s">
        <v>628</v>
      </c>
      <c r="N362" s="122"/>
    </row>
    <row r="363" spans="1:14" s="51" customFormat="1" x14ac:dyDescent="0.25">
      <c r="A363" s="51" t="s">
        <v>270</v>
      </c>
      <c r="B363" s="51" t="s">
        <v>269</v>
      </c>
      <c r="C363" s="51">
        <v>571581.80000000005</v>
      </c>
      <c r="D363" s="51">
        <f t="shared" si="6"/>
        <v>759072.77556440909</v>
      </c>
      <c r="E363" s="33" t="s">
        <v>631</v>
      </c>
      <c r="F363" s="33" t="s">
        <v>48</v>
      </c>
      <c r="G363" s="33" t="s">
        <v>68</v>
      </c>
      <c r="H363" s="33" t="s">
        <v>173</v>
      </c>
      <c r="I363" s="51" t="s">
        <v>268</v>
      </c>
      <c r="J363" s="118" t="s">
        <v>177</v>
      </c>
      <c r="K363" s="51" t="s">
        <v>628</v>
      </c>
      <c r="N363" s="122"/>
    </row>
    <row r="364" spans="1:14" s="51" customFormat="1" x14ac:dyDescent="0.25">
      <c r="A364" s="51" t="s">
        <v>119</v>
      </c>
      <c r="B364" s="51" t="s">
        <v>267</v>
      </c>
      <c r="C364" s="51">
        <v>616</v>
      </c>
      <c r="D364" s="51">
        <f t="shared" si="6"/>
        <v>818.06108897742365</v>
      </c>
      <c r="E364" s="33" t="s">
        <v>631</v>
      </c>
      <c r="F364" s="33" t="s">
        <v>48</v>
      </c>
      <c r="G364" s="33" t="s">
        <v>68</v>
      </c>
      <c r="H364" s="33" t="s">
        <v>72</v>
      </c>
      <c r="I364" s="51" t="s">
        <v>181</v>
      </c>
      <c r="J364" s="118" t="s">
        <v>228</v>
      </c>
      <c r="K364" s="51" t="s">
        <v>628</v>
      </c>
      <c r="N364" s="122"/>
    </row>
    <row r="365" spans="1:14" s="51" customFormat="1" x14ac:dyDescent="0.25">
      <c r="A365" s="51" t="s">
        <v>119</v>
      </c>
      <c r="B365" s="51" t="s">
        <v>266</v>
      </c>
      <c r="C365" s="51">
        <v>813.40000000000009</v>
      </c>
      <c r="D365" s="51">
        <f t="shared" si="6"/>
        <v>1080.2124833997345</v>
      </c>
      <c r="E365" s="33" t="s">
        <v>631</v>
      </c>
      <c r="F365" s="33" t="s">
        <v>48</v>
      </c>
      <c r="G365" s="33" t="s">
        <v>68</v>
      </c>
      <c r="H365" s="33" t="s">
        <v>72</v>
      </c>
      <c r="I365" s="51" t="s">
        <v>181</v>
      </c>
      <c r="J365" s="118" t="s">
        <v>228</v>
      </c>
      <c r="K365" s="51" t="s">
        <v>628</v>
      </c>
      <c r="N365" s="122"/>
    </row>
    <row r="366" spans="1:14" s="51" customFormat="1" x14ac:dyDescent="0.25">
      <c r="A366" s="51" t="s">
        <v>119</v>
      </c>
      <c r="B366" s="51" t="s">
        <v>265</v>
      </c>
      <c r="C366" s="51">
        <v>891.65000000000009</v>
      </c>
      <c r="D366" s="51">
        <f t="shared" si="6"/>
        <v>1184.1301460823374</v>
      </c>
      <c r="E366" s="33" t="s">
        <v>631</v>
      </c>
      <c r="F366" s="33" t="s">
        <v>48</v>
      </c>
      <c r="G366" s="33" t="s">
        <v>68</v>
      </c>
      <c r="H366" s="33" t="s">
        <v>187</v>
      </c>
      <c r="I366" s="51" t="s">
        <v>181</v>
      </c>
      <c r="J366" s="118" t="s">
        <v>210</v>
      </c>
      <c r="K366" s="51" t="s">
        <v>628</v>
      </c>
      <c r="N366" s="122"/>
    </row>
    <row r="367" spans="1:14" s="51" customFormat="1" x14ac:dyDescent="0.25">
      <c r="A367" s="51" t="s">
        <v>119</v>
      </c>
      <c r="B367" s="51" t="s">
        <v>264</v>
      </c>
      <c r="C367" s="51">
        <v>990</v>
      </c>
      <c r="D367" s="51">
        <f t="shared" si="6"/>
        <v>1314.7410358565737</v>
      </c>
      <c r="E367" s="33" t="s">
        <v>631</v>
      </c>
      <c r="F367" s="33" t="s">
        <v>48</v>
      </c>
      <c r="G367" s="33" t="s">
        <v>68</v>
      </c>
      <c r="H367" s="33" t="s">
        <v>72</v>
      </c>
      <c r="I367" s="51" t="s">
        <v>80</v>
      </c>
      <c r="J367" s="118" t="s">
        <v>169</v>
      </c>
      <c r="K367" s="51" t="s">
        <v>628</v>
      </c>
      <c r="N367" s="122"/>
    </row>
    <row r="368" spans="1:14" s="51" customFormat="1" x14ac:dyDescent="0.25">
      <c r="A368" s="51" t="s">
        <v>119</v>
      </c>
      <c r="B368" s="51" t="s">
        <v>263</v>
      </c>
      <c r="C368" s="51">
        <v>5167.1000000000004</v>
      </c>
      <c r="D368" s="51">
        <f t="shared" si="6"/>
        <v>6862.018592297477</v>
      </c>
      <c r="E368" s="33" t="s">
        <v>631</v>
      </c>
      <c r="F368" s="33" t="s">
        <v>48</v>
      </c>
      <c r="G368" s="33" t="s">
        <v>68</v>
      </c>
      <c r="H368" s="33" t="s">
        <v>173</v>
      </c>
      <c r="I368" s="51" t="s">
        <v>226</v>
      </c>
      <c r="J368" s="118" t="s">
        <v>225</v>
      </c>
      <c r="K368" s="51" t="s">
        <v>628</v>
      </c>
      <c r="N368" s="122"/>
    </row>
    <row r="369" spans="1:15" s="51" customFormat="1" x14ac:dyDescent="0.25">
      <c r="A369" s="51" t="s">
        <v>119</v>
      </c>
      <c r="B369" s="51" t="s">
        <v>262</v>
      </c>
      <c r="C369" s="51">
        <v>6968.9</v>
      </c>
      <c r="D369" s="51">
        <f t="shared" si="6"/>
        <v>9254.8472775564405</v>
      </c>
      <c r="E369" s="33" t="s">
        <v>631</v>
      </c>
      <c r="F369" s="33" t="s">
        <v>48</v>
      </c>
      <c r="G369" s="33" t="s">
        <v>68</v>
      </c>
      <c r="H369" s="33" t="s">
        <v>173</v>
      </c>
      <c r="I369" s="51" t="s">
        <v>86</v>
      </c>
      <c r="J369" s="118" t="s">
        <v>225</v>
      </c>
      <c r="K369" s="51" t="s">
        <v>628</v>
      </c>
      <c r="N369" s="122"/>
    </row>
    <row r="370" spans="1:15" s="51" customFormat="1" x14ac:dyDescent="0.25">
      <c r="A370" s="51" t="s">
        <v>119</v>
      </c>
      <c r="B370" s="51" t="s">
        <v>261</v>
      </c>
      <c r="C370" s="51">
        <v>11039.65</v>
      </c>
      <c r="D370" s="51">
        <f t="shared" si="6"/>
        <v>14660.889774236388</v>
      </c>
      <c r="E370" s="33" t="s">
        <v>631</v>
      </c>
      <c r="F370" s="33" t="s">
        <v>48</v>
      </c>
      <c r="G370" s="33" t="s">
        <v>68</v>
      </c>
      <c r="H370" s="33" t="s">
        <v>72</v>
      </c>
      <c r="I370" s="51" t="s">
        <v>86</v>
      </c>
      <c r="J370" s="118" t="s">
        <v>201</v>
      </c>
      <c r="K370" s="51" t="s">
        <v>628</v>
      </c>
      <c r="N370" s="122"/>
    </row>
    <row r="371" spans="1:15" s="51" customFormat="1" x14ac:dyDescent="0.25">
      <c r="A371" s="51" t="s">
        <v>119</v>
      </c>
      <c r="B371" s="51" t="s">
        <v>222</v>
      </c>
      <c r="C371" s="51">
        <v>17001.45</v>
      </c>
      <c r="D371" s="51">
        <f t="shared" si="6"/>
        <v>22578.286852589641</v>
      </c>
      <c r="E371" s="33" t="s">
        <v>631</v>
      </c>
      <c r="F371" s="33" t="s">
        <v>48</v>
      </c>
      <c r="G371" s="33" t="s">
        <v>68</v>
      </c>
      <c r="H371" s="33" t="s">
        <v>173</v>
      </c>
      <c r="I371" s="51" t="s">
        <v>86</v>
      </c>
      <c r="J371" s="118" t="s">
        <v>220</v>
      </c>
      <c r="K371" s="51" t="s">
        <v>628</v>
      </c>
      <c r="N371" s="122"/>
    </row>
    <row r="372" spans="1:15" s="51" customFormat="1" x14ac:dyDescent="0.25">
      <c r="A372" s="51" t="s">
        <v>119</v>
      </c>
      <c r="B372" s="51" t="s">
        <v>221</v>
      </c>
      <c r="C372" s="51">
        <v>20407.8</v>
      </c>
      <c r="D372" s="51">
        <f t="shared" si="6"/>
        <v>27101.992031872509</v>
      </c>
      <c r="E372" s="33" t="s">
        <v>631</v>
      </c>
      <c r="F372" s="33" t="s">
        <v>48</v>
      </c>
      <c r="G372" s="33" t="s">
        <v>68</v>
      </c>
      <c r="H372" s="33" t="s">
        <v>173</v>
      </c>
      <c r="I372" s="51" t="s">
        <v>181</v>
      </c>
      <c r="J372" s="118" t="s">
        <v>220</v>
      </c>
      <c r="K372" s="51" t="s">
        <v>628</v>
      </c>
      <c r="N372" s="122"/>
    </row>
    <row r="373" spans="1:15" s="51" customFormat="1" x14ac:dyDescent="0.25">
      <c r="A373" s="51" t="s">
        <v>119</v>
      </c>
      <c r="B373" s="51" t="s">
        <v>260</v>
      </c>
      <c r="C373" s="51">
        <v>46644</v>
      </c>
      <c r="D373" s="51">
        <f t="shared" si="6"/>
        <v>61944.22310756972</v>
      </c>
      <c r="E373" s="33" t="s">
        <v>631</v>
      </c>
      <c r="F373" s="33" t="s">
        <v>48</v>
      </c>
      <c r="G373" s="33" t="s">
        <v>68</v>
      </c>
      <c r="H373" s="33" t="s">
        <v>72</v>
      </c>
      <c r="I373" s="51" t="s">
        <v>106</v>
      </c>
      <c r="J373" s="118" t="s">
        <v>259</v>
      </c>
      <c r="K373" s="51" t="s">
        <v>628</v>
      </c>
      <c r="N373" s="122"/>
    </row>
    <row r="374" spans="1:15" s="51" customFormat="1" x14ac:dyDescent="0.25">
      <c r="A374" s="51" t="s">
        <v>119</v>
      </c>
      <c r="B374" s="51" t="s">
        <v>258</v>
      </c>
      <c r="C374" s="51">
        <v>65436.899999999994</v>
      </c>
      <c r="D374" s="51">
        <f t="shared" si="6"/>
        <v>86901.593625498004</v>
      </c>
      <c r="E374" s="33" t="s">
        <v>631</v>
      </c>
      <c r="F374" s="33" t="s">
        <v>48</v>
      </c>
      <c r="G374" s="33" t="s">
        <v>68</v>
      </c>
      <c r="H374" s="33" t="s">
        <v>173</v>
      </c>
      <c r="I374" s="51" t="s">
        <v>181</v>
      </c>
      <c r="J374" s="118" t="s">
        <v>197</v>
      </c>
      <c r="K374" s="51" t="s">
        <v>628</v>
      </c>
      <c r="N374" s="122"/>
    </row>
    <row r="375" spans="1:15" s="51" customFormat="1" x14ac:dyDescent="0.25">
      <c r="A375" s="57" t="s">
        <v>119</v>
      </c>
      <c r="B375" s="57" t="s">
        <v>122</v>
      </c>
      <c r="C375" s="39">
        <v>4569.1880000000001</v>
      </c>
      <c r="D375" s="39">
        <f t="shared" si="6"/>
        <v>6067.9787516600263</v>
      </c>
      <c r="E375" s="33" t="s">
        <v>631</v>
      </c>
      <c r="F375" s="39" t="s">
        <v>48</v>
      </c>
      <c r="G375" s="33" t="s">
        <v>68</v>
      </c>
      <c r="H375" s="39" t="s">
        <v>187</v>
      </c>
      <c r="I375" s="39" t="s">
        <v>85</v>
      </c>
      <c r="J375" s="119" t="s">
        <v>117</v>
      </c>
      <c r="K375" s="57" t="s">
        <v>109</v>
      </c>
      <c r="L375" s="57"/>
      <c r="M375" s="57"/>
      <c r="N375" s="136"/>
      <c r="O375" s="57"/>
    </row>
    <row r="376" spans="1:15" s="51" customFormat="1" x14ac:dyDescent="0.25">
      <c r="A376" s="57" t="s">
        <v>119</v>
      </c>
      <c r="B376" s="57" t="s">
        <v>121</v>
      </c>
      <c r="C376" s="39">
        <v>8390</v>
      </c>
      <c r="D376" s="39">
        <f t="shared" si="6"/>
        <v>11142.098273572377</v>
      </c>
      <c r="E376" s="33" t="s">
        <v>631</v>
      </c>
      <c r="F376" s="39" t="s">
        <v>48</v>
      </c>
      <c r="G376" s="33" t="s">
        <v>68</v>
      </c>
      <c r="H376" s="39" t="s">
        <v>187</v>
      </c>
      <c r="I376" s="39" t="s">
        <v>85</v>
      </c>
      <c r="J376" s="119" t="s">
        <v>117</v>
      </c>
      <c r="K376" s="57" t="s">
        <v>109</v>
      </c>
      <c r="L376" s="57"/>
      <c r="M376" s="57"/>
      <c r="N376" s="136"/>
      <c r="O376" s="57"/>
    </row>
    <row r="377" spans="1:15" s="58" customFormat="1" x14ac:dyDescent="0.25">
      <c r="A377" s="57" t="s">
        <v>119</v>
      </c>
      <c r="B377" s="57" t="s">
        <v>120</v>
      </c>
      <c r="C377" s="39">
        <v>8565.7000000000007</v>
      </c>
      <c r="D377" s="39">
        <f t="shared" si="6"/>
        <v>11375.431606905711</v>
      </c>
      <c r="E377" s="33" t="s">
        <v>631</v>
      </c>
      <c r="F377" s="39" t="s">
        <v>48</v>
      </c>
      <c r="G377" s="33" t="s">
        <v>68</v>
      </c>
      <c r="H377" s="39" t="s">
        <v>187</v>
      </c>
      <c r="I377" s="39" t="s">
        <v>89</v>
      </c>
      <c r="J377" s="119" t="s">
        <v>117</v>
      </c>
      <c r="K377" s="57" t="s">
        <v>109</v>
      </c>
      <c r="L377" s="57"/>
      <c r="M377" s="57"/>
    </row>
    <row r="378" spans="1:15" s="58" customFormat="1" x14ac:dyDescent="0.25">
      <c r="A378" s="57" t="s">
        <v>119</v>
      </c>
      <c r="B378" s="57" t="s">
        <v>118</v>
      </c>
      <c r="C378" s="39">
        <v>8524.32</v>
      </c>
      <c r="D378" s="39">
        <f t="shared" si="6"/>
        <v>11320.478087649402</v>
      </c>
      <c r="E378" s="33" t="s">
        <v>631</v>
      </c>
      <c r="F378" s="39" t="s">
        <v>48</v>
      </c>
      <c r="G378" s="33" t="s">
        <v>68</v>
      </c>
      <c r="H378" s="39" t="s">
        <v>187</v>
      </c>
      <c r="I378" s="39" t="s">
        <v>85</v>
      </c>
      <c r="J378" s="119" t="s">
        <v>117</v>
      </c>
      <c r="K378" s="57" t="s">
        <v>109</v>
      </c>
      <c r="L378" s="57"/>
      <c r="M378" s="57"/>
    </row>
    <row r="379" spans="1:15" s="58" customFormat="1" x14ac:dyDescent="0.25">
      <c r="A379" s="51" t="s">
        <v>257</v>
      </c>
      <c r="B379" s="51" t="s">
        <v>256</v>
      </c>
      <c r="C379" s="51">
        <v>270000</v>
      </c>
      <c r="D379" s="51">
        <f t="shared" si="6"/>
        <v>358565.73705179285</v>
      </c>
      <c r="E379" s="33" t="s">
        <v>631</v>
      </c>
      <c r="F379" s="33" t="s">
        <v>48</v>
      </c>
      <c r="G379" s="33" t="s">
        <v>68</v>
      </c>
      <c r="H379" s="33" t="s">
        <v>72</v>
      </c>
      <c r="I379" s="51" t="s">
        <v>106</v>
      </c>
      <c r="J379" s="118" t="s">
        <v>208</v>
      </c>
      <c r="K379" s="51" t="s">
        <v>628</v>
      </c>
      <c r="L379" s="51"/>
      <c r="M379" s="51"/>
      <c r="N379" s="134"/>
      <c r="O379" s="134"/>
    </row>
    <row r="380" spans="1:15" s="58" customFormat="1" x14ac:dyDescent="0.25">
      <c r="A380" s="51" t="s">
        <v>255</v>
      </c>
      <c r="B380" s="51" t="s">
        <v>254</v>
      </c>
      <c r="C380" s="51">
        <v>300000</v>
      </c>
      <c r="D380" s="51">
        <f t="shared" si="6"/>
        <v>398406.37450199202</v>
      </c>
      <c r="E380" s="33" t="s">
        <v>631</v>
      </c>
      <c r="F380" s="33" t="s">
        <v>48</v>
      </c>
      <c r="G380" s="33" t="s">
        <v>68</v>
      </c>
      <c r="H380" s="33" t="s">
        <v>72</v>
      </c>
      <c r="I380" s="51" t="s">
        <v>106</v>
      </c>
      <c r="J380" s="118" t="s">
        <v>208</v>
      </c>
      <c r="K380" s="51" t="s">
        <v>628</v>
      </c>
      <c r="L380" s="51"/>
      <c r="M380" s="51"/>
      <c r="N380" s="134"/>
      <c r="O380" s="134"/>
    </row>
    <row r="381" spans="1:15" s="58" customFormat="1" x14ac:dyDescent="0.25">
      <c r="A381" s="51" t="s">
        <v>253</v>
      </c>
      <c r="B381" s="51" t="s">
        <v>252</v>
      </c>
      <c r="C381" s="51">
        <v>165000</v>
      </c>
      <c r="D381" s="51">
        <f t="shared" si="6"/>
        <v>219123.50597609562</v>
      </c>
      <c r="E381" s="33" t="s">
        <v>631</v>
      </c>
      <c r="F381" s="33" t="s">
        <v>48</v>
      </c>
      <c r="G381" s="33" t="s">
        <v>68</v>
      </c>
      <c r="H381" s="33" t="s">
        <v>72</v>
      </c>
      <c r="I381" s="51" t="s">
        <v>106</v>
      </c>
      <c r="J381" s="118" t="s">
        <v>208</v>
      </c>
      <c r="K381" s="51" t="s">
        <v>628</v>
      </c>
      <c r="L381" s="51"/>
      <c r="M381" s="51"/>
      <c r="N381" s="134"/>
      <c r="O381" s="134"/>
    </row>
    <row r="382" spans="1:15" s="58" customFormat="1" x14ac:dyDescent="0.25">
      <c r="A382" s="51" t="s">
        <v>251</v>
      </c>
      <c r="B382" s="51" t="s">
        <v>250</v>
      </c>
      <c r="C382" s="51">
        <v>4000000</v>
      </c>
      <c r="D382" s="51">
        <f t="shared" si="6"/>
        <v>5312084.9933598936</v>
      </c>
      <c r="E382" s="33" t="s">
        <v>631</v>
      </c>
      <c r="F382" s="33" t="s">
        <v>48</v>
      </c>
      <c r="G382" s="33" t="s">
        <v>68</v>
      </c>
      <c r="H382" s="33" t="s">
        <v>187</v>
      </c>
      <c r="I382" s="51" t="s">
        <v>154</v>
      </c>
      <c r="J382" s="118" t="s">
        <v>249</v>
      </c>
      <c r="K382" s="51" t="s">
        <v>628</v>
      </c>
      <c r="L382" s="51"/>
      <c r="M382" s="51"/>
      <c r="N382" s="134"/>
      <c r="O382" s="134"/>
    </row>
    <row r="383" spans="1:15" s="58" customFormat="1" x14ac:dyDescent="0.25">
      <c r="A383" s="51" t="s">
        <v>232</v>
      </c>
      <c r="B383" s="51" t="s">
        <v>248</v>
      </c>
      <c r="C383" s="51">
        <v>-2739.2000000000003</v>
      </c>
      <c r="D383" s="51">
        <f t="shared" si="6"/>
        <v>-3637.7158034528557</v>
      </c>
      <c r="E383" s="33" t="s">
        <v>631</v>
      </c>
      <c r="F383" s="33" t="s">
        <v>48</v>
      </c>
      <c r="G383" s="33" t="s">
        <v>68</v>
      </c>
      <c r="H383" s="33" t="s">
        <v>72</v>
      </c>
      <c r="I383" s="51" t="s">
        <v>86</v>
      </c>
      <c r="J383" s="118" t="s">
        <v>177</v>
      </c>
      <c r="K383" s="51" t="s">
        <v>628</v>
      </c>
      <c r="L383" s="51"/>
      <c r="M383" s="51"/>
      <c r="N383" s="134"/>
      <c r="O383" s="134"/>
    </row>
    <row r="384" spans="1:15" s="58" customFormat="1" x14ac:dyDescent="0.25">
      <c r="A384" s="51" t="s">
        <v>232</v>
      </c>
      <c r="B384" s="51" t="s">
        <v>247</v>
      </c>
      <c r="C384" s="51">
        <v>67</v>
      </c>
      <c r="D384" s="51">
        <f t="shared" si="6"/>
        <v>88.97742363877822</v>
      </c>
      <c r="E384" s="33" t="s">
        <v>631</v>
      </c>
      <c r="F384" s="33" t="s">
        <v>48</v>
      </c>
      <c r="G384" s="33" t="s">
        <v>68</v>
      </c>
      <c r="H384" s="33" t="s">
        <v>187</v>
      </c>
      <c r="I384" s="51" t="s">
        <v>154</v>
      </c>
      <c r="J384" s="118" t="s">
        <v>177</v>
      </c>
      <c r="K384" s="51" t="s">
        <v>628</v>
      </c>
      <c r="L384" s="51"/>
      <c r="M384" s="51"/>
      <c r="N384" s="134"/>
      <c r="O384" s="134"/>
    </row>
    <row r="385" spans="1:15" s="58" customFormat="1" x14ac:dyDescent="0.25">
      <c r="A385" s="51" t="s">
        <v>232</v>
      </c>
      <c r="B385" s="51" t="s">
        <v>246</v>
      </c>
      <c r="C385" s="51">
        <v>535.6</v>
      </c>
      <c r="D385" s="51">
        <f t="shared" ref="D385:D448" si="7">C385/0.753</f>
        <v>711.28818061088975</v>
      </c>
      <c r="E385" s="33" t="s">
        <v>631</v>
      </c>
      <c r="F385" s="33" t="s">
        <v>48</v>
      </c>
      <c r="G385" s="33" t="s">
        <v>68</v>
      </c>
      <c r="H385" s="33" t="s">
        <v>72</v>
      </c>
      <c r="I385" s="51" t="s">
        <v>86</v>
      </c>
      <c r="J385" s="118" t="s">
        <v>245</v>
      </c>
      <c r="K385" s="51" t="s">
        <v>628</v>
      </c>
      <c r="L385" s="51"/>
      <c r="M385" s="51"/>
      <c r="N385" s="134"/>
      <c r="O385" s="134"/>
    </row>
    <row r="386" spans="1:15" s="58" customFormat="1" x14ac:dyDescent="0.25">
      <c r="A386" s="51" t="s">
        <v>232</v>
      </c>
      <c r="B386" s="51" t="s">
        <v>244</v>
      </c>
      <c r="C386" s="51">
        <v>12722.5</v>
      </c>
      <c r="D386" s="51">
        <f t="shared" si="7"/>
        <v>16895.750332005311</v>
      </c>
      <c r="E386" s="33" t="s">
        <v>631</v>
      </c>
      <c r="F386" s="33" t="s">
        <v>48</v>
      </c>
      <c r="G386" s="33" t="s">
        <v>68</v>
      </c>
      <c r="H386" s="33" t="s">
        <v>173</v>
      </c>
      <c r="I386" s="51" t="s">
        <v>86</v>
      </c>
      <c r="J386" s="118" t="s">
        <v>243</v>
      </c>
      <c r="K386" s="51" t="s">
        <v>628</v>
      </c>
      <c r="L386" s="51"/>
      <c r="M386" s="51"/>
      <c r="N386" s="134"/>
      <c r="O386" s="134"/>
    </row>
    <row r="387" spans="1:15" s="58" customFormat="1" x14ac:dyDescent="0.25">
      <c r="A387" s="51" t="s">
        <v>232</v>
      </c>
      <c r="B387" s="51" t="s">
        <v>242</v>
      </c>
      <c r="C387" s="51">
        <v>13154.24</v>
      </c>
      <c r="D387" s="51">
        <f t="shared" si="7"/>
        <v>17469.110225763612</v>
      </c>
      <c r="E387" s="33" t="s">
        <v>631</v>
      </c>
      <c r="F387" s="33" t="s">
        <v>48</v>
      </c>
      <c r="G387" s="33" t="s">
        <v>68</v>
      </c>
      <c r="H387" s="33" t="s">
        <v>72</v>
      </c>
      <c r="I387" s="51" t="s">
        <v>86</v>
      </c>
      <c r="J387" s="118" t="s">
        <v>241</v>
      </c>
      <c r="K387" s="51" t="s">
        <v>628</v>
      </c>
      <c r="L387" s="51"/>
      <c r="M387" s="51"/>
      <c r="N387" s="134"/>
      <c r="O387" s="134"/>
    </row>
    <row r="388" spans="1:15" s="58" customFormat="1" x14ac:dyDescent="0.25">
      <c r="A388" s="51" t="s">
        <v>232</v>
      </c>
      <c r="B388" s="51" t="s">
        <v>240</v>
      </c>
      <c r="C388" s="51">
        <v>13154.24</v>
      </c>
      <c r="D388" s="51">
        <f t="shared" si="7"/>
        <v>17469.110225763612</v>
      </c>
      <c r="E388" s="33" t="s">
        <v>631</v>
      </c>
      <c r="F388" s="33" t="s">
        <v>48</v>
      </c>
      <c r="G388" s="33" t="s">
        <v>68</v>
      </c>
      <c r="H388" s="33" t="s">
        <v>72</v>
      </c>
      <c r="I388" s="51" t="s">
        <v>86</v>
      </c>
      <c r="J388" s="118" t="s">
        <v>239</v>
      </c>
      <c r="K388" s="51" t="s">
        <v>628</v>
      </c>
      <c r="L388" s="51"/>
      <c r="M388" s="51"/>
      <c r="N388" s="134"/>
      <c r="O388" s="134"/>
    </row>
    <row r="389" spans="1:15" s="58" customFormat="1" x14ac:dyDescent="0.25">
      <c r="A389" s="51" t="s">
        <v>232</v>
      </c>
      <c r="B389" s="51" t="s">
        <v>238</v>
      </c>
      <c r="C389" s="51">
        <v>13154.24</v>
      </c>
      <c r="D389" s="51">
        <f t="shared" si="7"/>
        <v>17469.110225763612</v>
      </c>
      <c r="E389" s="33" t="s">
        <v>631</v>
      </c>
      <c r="F389" s="33" t="s">
        <v>48</v>
      </c>
      <c r="G389" s="33" t="s">
        <v>68</v>
      </c>
      <c r="H389" s="33" t="s">
        <v>72</v>
      </c>
      <c r="I389" s="51" t="s">
        <v>86</v>
      </c>
      <c r="J389" s="118" t="s">
        <v>237</v>
      </c>
      <c r="K389" s="51" t="s">
        <v>628</v>
      </c>
      <c r="L389" s="51"/>
      <c r="M389" s="51"/>
      <c r="N389" s="134"/>
      <c r="O389" s="134"/>
    </row>
    <row r="390" spans="1:15" s="58" customFormat="1" x14ac:dyDescent="0.25">
      <c r="A390" s="51" t="s">
        <v>232</v>
      </c>
      <c r="B390" s="51" t="s">
        <v>236</v>
      </c>
      <c r="C390" s="51">
        <v>15117.6</v>
      </c>
      <c r="D390" s="51">
        <f t="shared" si="7"/>
        <v>20076.494023904383</v>
      </c>
      <c r="E390" s="33" t="s">
        <v>631</v>
      </c>
      <c r="F390" s="33" t="s">
        <v>48</v>
      </c>
      <c r="G390" s="33" t="s">
        <v>68</v>
      </c>
      <c r="H390" s="33" t="s">
        <v>173</v>
      </c>
      <c r="I390" s="51" t="s">
        <v>181</v>
      </c>
      <c r="J390" s="118" t="s">
        <v>197</v>
      </c>
      <c r="K390" s="51" t="s">
        <v>628</v>
      </c>
      <c r="L390" s="51"/>
      <c r="M390" s="51"/>
      <c r="N390" s="134"/>
      <c r="O390" s="134"/>
    </row>
    <row r="391" spans="1:15" s="58" customFormat="1" x14ac:dyDescent="0.25">
      <c r="A391" s="51" t="s">
        <v>232</v>
      </c>
      <c r="B391" s="51" t="s">
        <v>235</v>
      </c>
      <c r="C391" s="51">
        <v>52072.800000000003</v>
      </c>
      <c r="D391" s="51">
        <f t="shared" si="7"/>
        <v>69153.784860557775</v>
      </c>
      <c r="E391" s="33" t="s">
        <v>631</v>
      </c>
      <c r="F391" s="33" t="s">
        <v>48</v>
      </c>
      <c r="G391" s="33" t="s">
        <v>68</v>
      </c>
      <c r="H391" s="33" t="s">
        <v>72</v>
      </c>
      <c r="I391" s="51" t="s">
        <v>105</v>
      </c>
      <c r="J391" s="118" t="s">
        <v>234</v>
      </c>
      <c r="K391" s="51" t="s">
        <v>628</v>
      </c>
      <c r="L391" s="51"/>
      <c r="M391" s="51"/>
      <c r="N391" s="134"/>
      <c r="O391" s="134"/>
    </row>
    <row r="392" spans="1:15" s="58" customFormat="1" x14ac:dyDescent="0.25">
      <c r="A392" s="51" t="s">
        <v>232</v>
      </c>
      <c r="B392" s="51" t="s">
        <v>233</v>
      </c>
      <c r="C392" s="51">
        <v>218397.7</v>
      </c>
      <c r="D392" s="51">
        <f t="shared" si="7"/>
        <v>290036.78618857905</v>
      </c>
      <c r="E392" s="33" t="s">
        <v>631</v>
      </c>
      <c r="F392" s="33" t="s">
        <v>48</v>
      </c>
      <c r="G392" s="33" t="s">
        <v>68</v>
      </c>
      <c r="H392" s="33" t="s">
        <v>187</v>
      </c>
      <c r="I392" s="51" t="s">
        <v>86</v>
      </c>
      <c r="J392" s="118" t="s">
        <v>177</v>
      </c>
      <c r="K392" s="51" t="s">
        <v>628</v>
      </c>
      <c r="L392" s="51"/>
      <c r="M392" s="51"/>
      <c r="N392" s="134"/>
      <c r="O392" s="134"/>
    </row>
    <row r="393" spans="1:15" s="58" customFormat="1" x14ac:dyDescent="0.25">
      <c r="A393" s="51" t="s">
        <v>232</v>
      </c>
      <c r="B393" s="51" t="s">
        <v>231</v>
      </c>
      <c r="C393" s="51">
        <v>409830</v>
      </c>
      <c r="D393" s="51">
        <f t="shared" si="7"/>
        <v>544262.94820717128</v>
      </c>
      <c r="E393" s="33" t="s">
        <v>631</v>
      </c>
      <c r="F393" s="33" t="s">
        <v>48</v>
      </c>
      <c r="G393" s="33" t="s">
        <v>68</v>
      </c>
      <c r="H393" s="33" t="s">
        <v>72</v>
      </c>
      <c r="I393" s="51" t="s">
        <v>105</v>
      </c>
      <c r="J393" s="118" t="s">
        <v>177</v>
      </c>
      <c r="K393" s="51" t="s">
        <v>628</v>
      </c>
      <c r="L393" s="51"/>
      <c r="M393" s="51"/>
      <c r="N393" s="134"/>
      <c r="O393" s="134"/>
    </row>
    <row r="394" spans="1:15" s="58" customFormat="1" x14ac:dyDescent="0.25">
      <c r="A394" s="111" t="s">
        <v>232</v>
      </c>
      <c r="B394" s="105" t="s">
        <v>673</v>
      </c>
      <c r="C394" s="131">
        <v>7530.4000000000005</v>
      </c>
      <c r="D394" s="132">
        <f t="shared" si="7"/>
        <v>10000.531208499337</v>
      </c>
      <c r="E394" s="33" t="s">
        <v>631</v>
      </c>
      <c r="F394" s="39" t="s">
        <v>49</v>
      </c>
      <c r="G394" s="33" t="s">
        <v>68</v>
      </c>
      <c r="H394" s="33" t="s">
        <v>72</v>
      </c>
      <c r="I394" s="26" t="s">
        <v>86</v>
      </c>
      <c r="J394" s="109" t="s">
        <v>660</v>
      </c>
      <c r="K394" s="57" t="s">
        <v>629</v>
      </c>
      <c r="L394" s="26"/>
      <c r="M394" s="26"/>
      <c r="N394" s="56"/>
      <c r="O394" s="56"/>
    </row>
    <row r="395" spans="1:15" s="58" customFormat="1" x14ac:dyDescent="0.25">
      <c r="A395" s="111" t="s">
        <v>693</v>
      </c>
      <c r="B395" s="105" t="s">
        <v>681</v>
      </c>
      <c r="C395" s="131">
        <v>21717.600000000002</v>
      </c>
      <c r="D395" s="132">
        <f t="shared" si="7"/>
        <v>28841.434262948209</v>
      </c>
      <c r="E395" s="33" t="s">
        <v>631</v>
      </c>
      <c r="F395" s="39" t="s">
        <v>49</v>
      </c>
      <c r="G395" s="33" t="s">
        <v>68</v>
      </c>
      <c r="H395" s="33" t="s">
        <v>72</v>
      </c>
      <c r="I395" s="26" t="s">
        <v>86</v>
      </c>
      <c r="J395" s="109" t="s">
        <v>660</v>
      </c>
      <c r="K395" s="57" t="s">
        <v>629</v>
      </c>
      <c r="L395" s="26"/>
      <c r="M395" s="26"/>
      <c r="N395" s="56"/>
      <c r="O395" s="56"/>
    </row>
    <row r="396" spans="1:15" s="58" customFormat="1" x14ac:dyDescent="0.25">
      <c r="A396" s="51" t="s">
        <v>216</v>
      </c>
      <c r="B396" s="51" t="s">
        <v>230</v>
      </c>
      <c r="C396" s="51">
        <v>813.40000000000009</v>
      </c>
      <c r="D396" s="51">
        <f t="shared" si="7"/>
        <v>1080.2124833997345</v>
      </c>
      <c r="E396" s="33" t="s">
        <v>631</v>
      </c>
      <c r="F396" s="33" t="s">
        <v>48</v>
      </c>
      <c r="G396" s="33" t="s">
        <v>68</v>
      </c>
      <c r="H396" s="33" t="s">
        <v>72</v>
      </c>
      <c r="I396" s="51" t="s">
        <v>181</v>
      </c>
      <c r="J396" s="118" t="s">
        <v>228</v>
      </c>
      <c r="K396" s="51" t="s">
        <v>628</v>
      </c>
      <c r="L396" s="51"/>
      <c r="M396" s="51"/>
      <c r="N396" s="134"/>
      <c r="O396" s="134"/>
    </row>
    <row r="397" spans="1:15" s="58" customFormat="1" x14ac:dyDescent="0.25">
      <c r="A397" s="51" t="s">
        <v>216</v>
      </c>
      <c r="B397" s="51" t="s">
        <v>229</v>
      </c>
      <c r="C397" s="51">
        <v>1843.45</v>
      </c>
      <c r="D397" s="51">
        <f t="shared" si="7"/>
        <v>2448.1407702523243</v>
      </c>
      <c r="E397" s="33" t="s">
        <v>631</v>
      </c>
      <c r="F397" s="33" t="s">
        <v>48</v>
      </c>
      <c r="G397" s="33" t="s">
        <v>68</v>
      </c>
      <c r="H397" s="33" t="s">
        <v>72</v>
      </c>
      <c r="I397" s="51" t="s">
        <v>181</v>
      </c>
      <c r="J397" s="118" t="s">
        <v>228</v>
      </c>
      <c r="K397" s="51" t="s">
        <v>628</v>
      </c>
      <c r="L397" s="51"/>
      <c r="M397" s="51"/>
      <c r="N397" s="134"/>
      <c r="O397" s="134"/>
    </row>
    <row r="398" spans="1:15" s="58" customFormat="1" x14ac:dyDescent="0.25">
      <c r="A398" s="51" t="s">
        <v>216</v>
      </c>
      <c r="B398" s="51" t="s">
        <v>227</v>
      </c>
      <c r="C398" s="51">
        <v>3622.7999999999997</v>
      </c>
      <c r="D398" s="51">
        <f t="shared" si="7"/>
        <v>4811.1553784860553</v>
      </c>
      <c r="E398" s="33" t="s">
        <v>631</v>
      </c>
      <c r="F398" s="33" t="s">
        <v>48</v>
      </c>
      <c r="G398" s="33" t="s">
        <v>68</v>
      </c>
      <c r="H398" s="33" t="s">
        <v>173</v>
      </c>
      <c r="I398" s="51" t="s">
        <v>226</v>
      </c>
      <c r="J398" s="118" t="s">
        <v>225</v>
      </c>
      <c r="K398" s="51" t="s">
        <v>628</v>
      </c>
      <c r="L398" s="51"/>
      <c r="M398" s="51"/>
      <c r="N398" s="134"/>
      <c r="O398" s="134"/>
    </row>
    <row r="399" spans="1:15" s="58" customFormat="1" x14ac:dyDescent="0.25">
      <c r="A399" s="51" t="s">
        <v>216</v>
      </c>
      <c r="B399" s="51" t="s">
        <v>224</v>
      </c>
      <c r="C399" s="51">
        <v>3695.6680000000001</v>
      </c>
      <c r="D399" s="51">
        <f t="shared" si="7"/>
        <v>4907.925630810093</v>
      </c>
      <c r="E399" s="33" t="s">
        <v>631</v>
      </c>
      <c r="F399" s="33" t="s">
        <v>48</v>
      </c>
      <c r="G399" s="33" t="s">
        <v>68</v>
      </c>
      <c r="H399" s="33" t="s">
        <v>72</v>
      </c>
      <c r="I399" s="51" t="s">
        <v>223</v>
      </c>
      <c r="J399" s="118" t="s">
        <v>183</v>
      </c>
      <c r="K399" s="51" t="s">
        <v>628</v>
      </c>
      <c r="L399" s="51"/>
      <c r="M399" s="51"/>
      <c r="N399" s="134"/>
      <c r="O399" s="134"/>
    </row>
    <row r="400" spans="1:15" s="58" customFormat="1" x14ac:dyDescent="0.25">
      <c r="A400" s="51" t="s">
        <v>216</v>
      </c>
      <c r="B400" s="51" t="s">
        <v>222</v>
      </c>
      <c r="C400" s="51">
        <v>15272.7</v>
      </c>
      <c r="D400" s="51">
        <f t="shared" si="7"/>
        <v>20282.470119521913</v>
      </c>
      <c r="E400" s="33" t="s">
        <v>631</v>
      </c>
      <c r="F400" s="33" t="s">
        <v>48</v>
      </c>
      <c r="G400" s="33" t="s">
        <v>68</v>
      </c>
      <c r="H400" s="33" t="s">
        <v>173</v>
      </c>
      <c r="I400" s="51" t="s">
        <v>86</v>
      </c>
      <c r="J400" s="118" t="s">
        <v>220</v>
      </c>
      <c r="K400" s="51" t="s">
        <v>628</v>
      </c>
      <c r="L400" s="51"/>
      <c r="M400" s="51"/>
      <c r="N400" s="134"/>
      <c r="O400" s="134"/>
    </row>
    <row r="401" spans="1:15" s="58" customFormat="1" x14ac:dyDescent="0.25">
      <c r="A401" s="51" t="s">
        <v>216</v>
      </c>
      <c r="B401" s="51" t="s">
        <v>221</v>
      </c>
      <c r="C401" s="51">
        <v>22662.9</v>
      </c>
      <c r="D401" s="51">
        <f t="shared" si="7"/>
        <v>30096.812749003984</v>
      </c>
      <c r="E401" s="33" t="s">
        <v>631</v>
      </c>
      <c r="F401" s="33" t="s">
        <v>48</v>
      </c>
      <c r="G401" s="33" t="s">
        <v>68</v>
      </c>
      <c r="H401" s="33" t="s">
        <v>173</v>
      </c>
      <c r="I401" s="51" t="s">
        <v>181</v>
      </c>
      <c r="J401" s="118" t="s">
        <v>220</v>
      </c>
      <c r="K401" s="51" t="s">
        <v>628</v>
      </c>
      <c r="L401" s="51"/>
      <c r="M401" s="51"/>
      <c r="N401" s="134"/>
      <c r="O401" s="134"/>
    </row>
    <row r="402" spans="1:15" s="58" customFormat="1" x14ac:dyDescent="0.25">
      <c r="A402" s="51" t="s">
        <v>216</v>
      </c>
      <c r="B402" s="51" t="s">
        <v>219</v>
      </c>
      <c r="C402" s="51">
        <v>23428.3</v>
      </c>
      <c r="D402" s="51">
        <f t="shared" si="7"/>
        <v>31113.280212483398</v>
      </c>
      <c r="E402" s="33" t="s">
        <v>631</v>
      </c>
      <c r="F402" s="33" t="s">
        <v>48</v>
      </c>
      <c r="G402" s="33" t="s">
        <v>68</v>
      </c>
      <c r="H402" s="33" t="s">
        <v>173</v>
      </c>
      <c r="I402" s="51" t="s">
        <v>181</v>
      </c>
      <c r="J402" s="118" t="s">
        <v>218</v>
      </c>
      <c r="K402" s="51" t="s">
        <v>628</v>
      </c>
      <c r="L402" s="51"/>
      <c r="M402" s="51"/>
      <c r="N402" s="134"/>
      <c r="O402" s="134"/>
    </row>
    <row r="403" spans="1:15" s="58" customFormat="1" x14ac:dyDescent="0.25">
      <c r="A403" s="51" t="s">
        <v>216</v>
      </c>
      <c r="B403" s="51" t="s">
        <v>217</v>
      </c>
      <c r="C403" s="51">
        <v>170984.75</v>
      </c>
      <c r="D403" s="51">
        <f t="shared" si="7"/>
        <v>227071.38114209828</v>
      </c>
      <c r="E403" s="33" t="s">
        <v>631</v>
      </c>
      <c r="F403" s="33" t="s">
        <v>48</v>
      </c>
      <c r="G403" s="33" t="s">
        <v>68</v>
      </c>
      <c r="H403" s="33" t="s">
        <v>72</v>
      </c>
      <c r="I403" s="51" t="s">
        <v>105</v>
      </c>
      <c r="J403" s="118" t="s">
        <v>177</v>
      </c>
      <c r="K403" s="51" t="s">
        <v>628</v>
      </c>
      <c r="L403" s="51"/>
      <c r="M403" s="51"/>
      <c r="N403" s="134"/>
      <c r="O403" s="134"/>
    </row>
    <row r="404" spans="1:15" s="58" customFormat="1" x14ac:dyDescent="0.25">
      <c r="A404" s="51" t="s">
        <v>216</v>
      </c>
      <c r="B404" s="51" t="s">
        <v>215</v>
      </c>
      <c r="C404" s="51">
        <v>402700.5</v>
      </c>
      <c r="D404" s="51">
        <f t="shared" si="7"/>
        <v>534794.82071713149</v>
      </c>
      <c r="E404" s="33" t="s">
        <v>631</v>
      </c>
      <c r="F404" s="33" t="s">
        <v>48</v>
      </c>
      <c r="G404" s="33" t="s">
        <v>68</v>
      </c>
      <c r="H404" s="33" t="s">
        <v>72</v>
      </c>
      <c r="I404" s="51" t="s">
        <v>105</v>
      </c>
      <c r="J404" s="118" t="s">
        <v>177</v>
      </c>
      <c r="K404" s="51" t="s">
        <v>628</v>
      </c>
      <c r="L404" s="51"/>
      <c r="M404" s="51"/>
      <c r="N404" s="134"/>
      <c r="O404" s="134"/>
    </row>
    <row r="405" spans="1:15" s="58" customFormat="1" x14ac:dyDescent="0.25">
      <c r="A405" s="57" t="s">
        <v>116</v>
      </c>
      <c r="B405" s="57" t="s">
        <v>115</v>
      </c>
      <c r="C405" s="39">
        <v>800000</v>
      </c>
      <c r="D405" s="39">
        <f t="shared" si="7"/>
        <v>1062416.9986719787</v>
      </c>
      <c r="E405" s="33" t="s">
        <v>631</v>
      </c>
      <c r="F405" s="39" t="s">
        <v>48</v>
      </c>
      <c r="G405" s="33" t="s">
        <v>68</v>
      </c>
      <c r="H405" s="39" t="s">
        <v>187</v>
      </c>
      <c r="I405" s="39" t="s">
        <v>88</v>
      </c>
      <c r="J405" s="120" t="s">
        <v>109</v>
      </c>
      <c r="K405" s="57" t="s">
        <v>109</v>
      </c>
      <c r="L405" s="57"/>
      <c r="M405" s="57"/>
    </row>
    <row r="406" spans="1:15" s="58" customFormat="1" x14ac:dyDescent="0.25">
      <c r="A406" s="51" t="s">
        <v>214</v>
      </c>
      <c r="B406" s="51" t="s">
        <v>213</v>
      </c>
      <c r="C406" s="51">
        <v>60673.200000000004</v>
      </c>
      <c r="D406" s="51">
        <f t="shared" si="7"/>
        <v>80575.298804780876</v>
      </c>
      <c r="E406" s="33" t="s">
        <v>631</v>
      </c>
      <c r="F406" s="33" t="s">
        <v>48</v>
      </c>
      <c r="G406" s="33" t="s">
        <v>174</v>
      </c>
      <c r="H406" s="33" t="s">
        <v>72</v>
      </c>
      <c r="I406" s="51" t="s">
        <v>105</v>
      </c>
      <c r="J406" s="118" t="s">
        <v>186</v>
      </c>
      <c r="K406" s="51" t="s">
        <v>628</v>
      </c>
      <c r="L406" s="51"/>
      <c r="M406" s="51"/>
      <c r="N406" s="134"/>
      <c r="O406" s="134"/>
    </row>
    <row r="407" spans="1:15" s="58" customFormat="1" x14ac:dyDescent="0.25">
      <c r="A407" s="51" t="s">
        <v>207</v>
      </c>
      <c r="B407" s="51" t="s">
        <v>212</v>
      </c>
      <c r="C407" s="51">
        <v>1314.5</v>
      </c>
      <c r="D407" s="51">
        <f t="shared" si="7"/>
        <v>1745.6839309428951</v>
      </c>
      <c r="E407" s="33" t="s">
        <v>631</v>
      </c>
      <c r="F407" s="33" t="s">
        <v>48</v>
      </c>
      <c r="G407" s="33" t="s">
        <v>68</v>
      </c>
      <c r="H407" s="33" t="s">
        <v>187</v>
      </c>
      <c r="I407" s="51" t="s">
        <v>181</v>
      </c>
      <c r="J407" s="118" t="s">
        <v>210</v>
      </c>
      <c r="K407" s="51" t="s">
        <v>628</v>
      </c>
      <c r="L407" s="51"/>
      <c r="M407" s="51"/>
      <c r="N407" s="134"/>
      <c r="O407" s="134"/>
    </row>
    <row r="408" spans="1:15" s="58" customFormat="1" x14ac:dyDescent="0.25">
      <c r="A408" s="51" t="s">
        <v>207</v>
      </c>
      <c r="B408" s="51" t="s">
        <v>211</v>
      </c>
      <c r="C408" s="51">
        <v>4133.3499999999995</v>
      </c>
      <c r="D408" s="51">
        <f t="shared" si="7"/>
        <v>5489.176626826028</v>
      </c>
      <c r="E408" s="33" t="s">
        <v>631</v>
      </c>
      <c r="F408" s="33" t="s">
        <v>48</v>
      </c>
      <c r="G408" s="33" t="s">
        <v>68</v>
      </c>
      <c r="H408" s="33" t="s">
        <v>187</v>
      </c>
      <c r="I408" s="51" t="s">
        <v>181</v>
      </c>
      <c r="J408" s="118" t="s">
        <v>210</v>
      </c>
      <c r="K408" s="51" t="s">
        <v>628</v>
      </c>
      <c r="L408" s="51"/>
      <c r="M408" s="51"/>
      <c r="N408" s="134"/>
      <c r="O408" s="134"/>
    </row>
    <row r="409" spans="1:15" s="58" customFormat="1" x14ac:dyDescent="0.25">
      <c r="A409" s="51" t="s">
        <v>207</v>
      </c>
      <c r="B409" s="51" t="s">
        <v>209</v>
      </c>
      <c r="C409" s="51">
        <v>8387.34</v>
      </c>
      <c r="D409" s="51">
        <f t="shared" si="7"/>
        <v>11138.565737051793</v>
      </c>
      <c r="E409" s="33" t="s">
        <v>631</v>
      </c>
      <c r="F409" s="33" t="s">
        <v>48</v>
      </c>
      <c r="G409" s="33" t="s">
        <v>68</v>
      </c>
      <c r="H409" s="33" t="s">
        <v>72</v>
      </c>
      <c r="I409" s="51" t="s">
        <v>86</v>
      </c>
      <c r="J409" s="118" t="s">
        <v>208</v>
      </c>
      <c r="K409" s="51" t="s">
        <v>628</v>
      </c>
      <c r="L409" s="51"/>
      <c r="M409" s="51"/>
      <c r="N409" s="134"/>
      <c r="O409" s="134"/>
    </row>
    <row r="410" spans="1:15" s="58" customFormat="1" x14ac:dyDescent="0.25">
      <c r="A410" s="51" t="s">
        <v>207</v>
      </c>
      <c r="B410" s="51" t="s">
        <v>206</v>
      </c>
      <c r="C410" s="51">
        <v>61345.68</v>
      </c>
      <c r="D410" s="51">
        <f t="shared" si="7"/>
        <v>81468.366533864537</v>
      </c>
      <c r="E410" s="33" t="s">
        <v>631</v>
      </c>
      <c r="F410" s="33" t="s">
        <v>48</v>
      </c>
      <c r="G410" s="33" t="s">
        <v>68</v>
      </c>
      <c r="H410" s="33" t="s">
        <v>72</v>
      </c>
      <c r="I410" s="51" t="s">
        <v>80</v>
      </c>
      <c r="J410" s="118" t="s">
        <v>177</v>
      </c>
      <c r="K410" s="51" t="s">
        <v>628</v>
      </c>
      <c r="L410" s="51"/>
      <c r="M410" s="51"/>
      <c r="N410" s="134"/>
      <c r="O410" s="134"/>
    </row>
    <row r="411" spans="1:15" s="56" customFormat="1" x14ac:dyDescent="0.25">
      <c r="A411" s="51" t="s">
        <v>205</v>
      </c>
      <c r="B411" s="51" t="s">
        <v>204</v>
      </c>
      <c r="C411" s="51">
        <v>6588.4000000000005</v>
      </c>
      <c r="D411" s="51">
        <f t="shared" si="7"/>
        <v>8749.5351925630821</v>
      </c>
      <c r="E411" s="33" t="s">
        <v>631</v>
      </c>
      <c r="F411" s="33" t="s">
        <v>48</v>
      </c>
      <c r="G411" s="33" t="s">
        <v>68</v>
      </c>
      <c r="H411" s="33" t="s">
        <v>173</v>
      </c>
      <c r="I411" s="51" t="s">
        <v>181</v>
      </c>
      <c r="J411" s="118" t="s">
        <v>197</v>
      </c>
      <c r="K411" s="51" t="s">
        <v>628</v>
      </c>
      <c r="L411" s="51"/>
      <c r="M411" s="51"/>
      <c r="N411" s="134"/>
      <c r="O411" s="134"/>
    </row>
    <row r="412" spans="1:15" s="56" customFormat="1" x14ac:dyDescent="0.25">
      <c r="A412" s="51" t="s">
        <v>203</v>
      </c>
      <c r="B412" s="51" t="s">
        <v>202</v>
      </c>
      <c r="C412" s="51">
        <v>8841.5</v>
      </c>
      <c r="D412" s="51">
        <f t="shared" si="7"/>
        <v>11741.699867197874</v>
      </c>
      <c r="E412" s="33" t="s">
        <v>631</v>
      </c>
      <c r="F412" s="33" t="s">
        <v>48</v>
      </c>
      <c r="G412" s="33" t="s">
        <v>68</v>
      </c>
      <c r="H412" s="33" t="s">
        <v>173</v>
      </c>
      <c r="I412" s="51" t="s">
        <v>86</v>
      </c>
      <c r="J412" s="118" t="s">
        <v>201</v>
      </c>
      <c r="K412" s="51" t="s">
        <v>628</v>
      </c>
      <c r="L412" s="51"/>
      <c r="M412" s="51"/>
      <c r="N412" s="134"/>
      <c r="O412" s="134"/>
    </row>
    <row r="413" spans="1:15" s="56" customFormat="1" x14ac:dyDescent="0.25">
      <c r="A413" s="51" t="s">
        <v>200</v>
      </c>
      <c r="B413" s="51" t="s">
        <v>188</v>
      </c>
      <c r="C413" s="51">
        <v>16221.81</v>
      </c>
      <c r="D413" s="51">
        <f t="shared" si="7"/>
        <v>21542.908366533862</v>
      </c>
      <c r="E413" s="33" t="s">
        <v>631</v>
      </c>
      <c r="F413" s="33" t="s">
        <v>48</v>
      </c>
      <c r="G413" s="33" t="s">
        <v>174</v>
      </c>
      <c r="H413" s="33" t="s">
        <v>72</v>
      </c>
      <c r="I413" s="51" t="s">
        <v>105</v>
      </c>
      <c r="J413" s="118" t="s">
        <v>186</v>
      </c>
      <c r="K413" s="51" t="s">
        <v>628</v>
      </c>
      <c r="L413" s="51"/>
      <c r="M413" s="51"/>
      <c r="N413" s="134"/>
      <c r="O413" s="134"/>
    </row>
    <row r="414" spans="1:15" s="56" customFormat="1" x14ac:dyDescent="0.25">
      <c r="A414" s="112" t="s">
        <v>691</v>
      </c>
      <c r="B414" s="105" t="s">
        <v>662</v>
      </c>
      <c r="C414" s="131">
        <v>7551.2000000000007</v>
      </c>
      <c r="D414" s="132">
        <f t="shared" si="7"/>
        <v>10028.154050464809</v>
      </c>
      <c r="E414" s="33" t="s">
        <v>631</v>
      </c>
      <c r="F414" s="39" t="s">
        <v>49</v>
      </c>
      <c r="G414" s="33" t="s">
        <v>68</v>
      </c>
      <c r="H414" s="33" t="s">
        <v>72</v>
      </c>
      <c r="I414" s="26" t="s">
        <v>105</v>
      </c>
      <c r="J414" s="109" t="s">
        <v>660</v>
      </c>
      <c r="K414" s="57" t="s">
        <v>629</v>
      </c>
      <c r="L414" s="26"/>
      <c r="M414" s="26"/>
    </row>
    <row r="415" spans="1:15" s="56" customFormat="1" x14ac:dyDescent="0.25">
      <c r="A415" s="112" t="s">
        <v>691</v>
      </c>
      <c r="B415" s="105" t="s">
        <v>663</v>
      </c>
      <c r="C415" s="131">
        <v>1629.6000000000001</v>
      </c>
      <c r="D415" s="132">
        <f t="shared" si="7"/>
        <v>2164.143426294821</v>
      </c>
      <c r="E415" s="33" t="s">
        <v>631</v>
      </c>
      <c r="F415" s="39" t="s">
        <v>49</v>
      </c>
      <c r="G415" s="33" t="s">
        <v>68</v>
      </c>
      <c r="H415" s="33" t="s">
        <v>72</v>
      </c>
      <c r="I415" s="26" t="s">
        <v>86</v>
      </c>
      <c r="J415" s="109" t="s">
        <v>660</v>
      </c>
      <c r="K415" s="57" t="s">
        <v>629</v>
      </c>
      <c r="L415" s="26"/>
      <c r="M415" s="26"/>
    </row>
    <row r="416" spans="1:15" s="56" customFormat="1" x14ac:dyDescent="0.25">
      <c r="A416" s="112" t="s">
        <v>691</v>
      </c>
      <c r="B416" s="105" t="s">
        <v>664</v>
      </c>
      <c r="C416" s="131">
        <v>9036</v>
      </c>
      <c r="D416" s="132">
        <f t="shared" si="7"/>
        <v>12000</v>
      </c>
      <c r="E416" s="33" t="s">
        <v>631</v>
      </c>
      <c r="F416" s="39" t="s">
        <v>49</v>
      </c>
      <c r="G416" s="33" t="s">
        <v>68</v>
      </c>
      <c r="H416" s="33" t="s">
        <v>72</v>
      </c>
      <c r="I416" s="26" t="s">
        <v>685</v>
      </c>
      <c r="J416" s="109" t="s">
        <v>660</v>
      </c>
      <c r="K416" s="57" t="s">
        <v>629</v>
      </c>
      <c r="L416" s="26"/>
      <c r="M416" s="26"/>
    </row>
    <row r="417" spans="1:15" s="56" customFormat="1" x14ac:dyDescent="0.25">
      <c r="A417" s="112" t="s">
        <v>691</v>
      </c>
      <c r="B417" s="105" t="s">
        <v>665</v>
      </c>
      <c r="C417" s="131">
        <v>15233.400000000001</v>
      </c>
      <c r="D417" s="132">
        <f t="shared" si="7"/>
        <v>20230.278884462154</v>
      </c>
      <c r="E417" s="33" t="s">
        <v>631</v>
      </c>
      <c r="F417" s="39" t="s">
        <v>49</v>
      </c>
      <c r="G417" s="33" t="s">
        <v>68</v>
      </c>
      <c r="H417" s="33" t="s">
        <v>72</v>
      </c>
      <c r="I417" s="26" t="s">
        <v>105</v>
      </c>
      <c r="J417" s="109" t="s">
        <v>660</v>
      </c>
      <c r="K417" s="57" t="s">
        <v>629</v>
      </c>
      <c r="L417" s="26"/>
      <c r="M417" s="26"/>
    </row>
    <row r="418" spans="1:15" s="56" customFormat="1" x14ac:dyDescent="0.25">
      <c r="A418" s="112" t="s">
        <v>691</v>
      </c>
      <c r="B418" s="105" t="s">
        <v>666</v>
      </c>
      <c r="C418" s="131">
        <v>575.6</v>
      </c>
      <c r="D418" s="132">
        <f t="shared" si="7"/>
        <v>764.4090305444887</v>
      </c>
      <c r="E418" s="33" t="s">
        <v>631</v>
      </c>
      <c r="F418" s="39" t="s">
        <v>49</v>
      </c>
      <c r="G418" s="33" t="s">
        <v>68</v>
      </c>
      <c r="H418" s="33" t="s">
        <v>72</v>
      </c>
      <c r="I418" s="26" t="s">
        <v>686</v>
      </c>
      <c r="J418" s="109" t="s">
        <v>660</v>
      </c>
      <c r="K418" s="57" t="s">
        <v>629</v>
      </c>
      <c r="L418" s="26"/>
      <c r="M418" s="26"/>
    </row>
    <row r="419" spans="1:15" s="56" customFormat="1" x14ac:dyDescent="0.25">
      <c r="A419" s="57" t="s">
        <v>112</v>
      </c>
      <c r="B419" s="57" t="s">
        <v>114</v>
      </c>
      <c r="C419" s="39">
        <v>25599.200000000001</v>
      </c>
      <c r="D419" s="39">
        <f t="shared" si="7"/>
        <v>33996.281540504649</v>
      </c>
      <c r="E419" s="33" t="s">
        <v>631</v>
      </c>
      <c r="F419" s="39" t="s">
        <v>48</v>
      </c>
      <c r="G419" s="33" t="s">
        <v>68</v>
      </c>
      <c r="H419" s="39" t="s">
        <v>72</v>
      </c>
      <c r="I419" s="39" t="s">
        <v>87</v>
      </c>
      <c r="J419" s="119" t="s">
        <v>113</v>
      </c>
      <c r="K419" s="57" t="s">
        <v>109</v>
      </c>
      <c r="L419" s="57"/>
      <c r="M419" s="57"/>
      <c r="N419" s="58"/>
      <c r="O419" s="58"/>
    </row>
    <row r="420" spans="1:15" s="56" customFormat="1" x14ac:dyDescent="0.25">
      <c r="A420" s="57" t="s">
        <v>112</v>
      </c>
      <c r="B420" s="57" t="s">
        <v>111</v>
      </c>
      <c r="C420" s="39">
        <v>13280</v>
      </c>
      <c r="D420" s="39">
        <f t="shared" si="7"/>
        <v>17636.122177954847</v>
      </c>
      <c r="E420" s="33" t="s">
        <v>631</v>
      </c>
      <c r="F420" s="39" t="s">
        <v>48</v>
      </c>
      <c r="G420" s="33" t="s">
        <v>68</v>
      </c>
      <c r="H420" s="39" t="s">
        <v>72</v>
      </c>
      <c r="I420" s="39" t="s">
        <v>87</v>
      </c>
      <c r="J420" s="120" t="s">
        <v>109</v>
      </c>
      <c r="K420" s="57" t="s">
        <v>109</v>
      </c>
      <c r="L420" s="57"/>
      <c r="M420" s="57"/>
      <c r="N420" s="58"/>
      <c r="O420" s="58"/>
    </row>
    <row r="421" spans="1:15" s="56" customFormat="1" x14ac:dyDescent="0.25">
      <c r="A421" s="51" t="s">
        <v>199</v>
      </c>
      <c r="B421" s="51" t="s">
        <v>198</v>
      </c>
      <c r="C421" s="51">
        <v>4097.7999999999993</v>
      </c>
      <c r="D421" s="51">
        <f t="shared" si="7"/>
        <v>5441.9654714475419</v>
      </c>
      <c r="E421" s="33" t="s">
        <v>631</v>
      </c>
      <c r="F421" s="33" t="s">
        <v>48</v>
      </c>
      <c r="G421" s="33" t="s">
        <v>68</v>
      </c>
      <c r="H421" s="33" t="s">
        <v>173</v>
      </c>
      <c r="I421" s="51" t="s">
        <v>181</v>
      </c>
      <c r="J421" s="118" t="s">
        <v>197</v>
      </c>
      <c r="K421" s="51" t="s">
        <v>628</v>
      </c>
      <c r="L421" s="51"/>
      <c r="M421" s="51"/>
      <c r="N421" s="134"/>
      <c r="O421" s="134"/>
    </row>
    <row r="422" spans="1:15" s="56" customFormat="1" x14ac:dyDescent="0.25">
      <c r="A422" s="51" t="s">
        <v>196</v>
      </c>
      <c r="B422" s="51" t="s">
        <v>195</v>
      </c>
      <c r="C422" s="51">
        <v>3692.6499999999996</v>
      </c>
      <c r="D422" s="51">
        <f t="shared" si="7"/>
        <v>4903.917662682602</v>
      </c>
      <c r="E422" s="33" t="s">
        <v>631</v>
      </c>
      <c r="F422" s="33" t="s">
        <v>48</v>
      </c>
      <c r="G422" s="33" t="s">
        <v>68</v>
      </c>
      <c r="H422" s="33" t="s">
        <v>187</v>
      </c>
      <c r="I422" s="51" t="s">
        <v>194</v>
      </c>
      <c r="J422" s="118" t="s">
        <v>193</v>
      </c>
      <c r="K422" s="51" t="s">
        <v>628</v>
      </c>
      <c r="L422" s="51"/>
      <c r="M422" s="51"/>
      <c r="N422" s="134"/>
      <c r="O422" s="134"/>
    </row>
    <row r="423" spans="1:15" s="56" customFormat="1" x14ac:dyDescent="0.25">
      <c r="A423" s="51" t="s">
        <v>176</v>
      </c>
      <c r="B423" s="51" t="s">
        <v>192</v>
      </c>
      <c r="C423" s="51">
        <v>12227</v>
      </c>
      <c r="D423" s="51">
        <f t="shared" si="7"/>
        <v>16237.715803452855</v>
      </c>
      <c r="E423" s="33" t="s">
        <v>631</v>
      </c>
      <c r="F423" s="33" t="s">
        <v>48</v>
      </c>
      <c r="G423" s="33" t="s">
        <v>68</v>
      </c>
      <c r="H423" s="33" t="s">
        <v>72</v>
      </c>
      <c r="I423" s="51" t="s">
        <v>191</v>
      </c>
      <c r="J423" s="118" t="s">
        <v>190</v>
      </c>
      <c r="K423" s="51" t="s">
        <v>628</v>
      </c>
      <c r="L423" s="51"/>
      <c r="M423" s="51"/>
      <c r="N423" s="134"/>
      <c r="O423" s="134"/>
    </row>
    <row r="424" spans="1:15" s="56" customFormat="1" x14ac:dyDescent="0.25">
      <c r="A424" s="51" t="s">
        <v>176</v>
      </c>
      <c r="B424" s="51" t="s">
        <v>189</v>
      </c>
      <c r="C424" s="51">
        <v>28713.200000000001</v>
      </c>
      <c r="D424" s="51">
        <f t="shared" si="7"/>
        <v>38131.739707835324</v>
      </c>
      <c r="E424" s="33" t="s">
        <v>631</v>
      </c>
      <c r="F424" s="33" t="s">
        <v>48</v>
      </c>
      <c r="G424" s="33" t="s">
        <v>68</v>
      </c>
      <c r="H424" s="33" t="s">
        <v>72</v>
      </c>
      <c r="I424" s="51" t="s">
        <v>86</v>
      </c>
      <c r="J424" s="118" t="s">
        <v>163</v>
      </c>
      <c r="K424" s="51" t="s">
        <v>628</v>
      </c>
      <c r="L424" s="51"/>
      <c r="M424" s="51"/>
      <c r="N424" s="134"/>
      <c r="O424" s="134"/>
    </row>
    <row r="425" spans="1:15" s="56" customFormat="1" x14ac:dyDescent="0.25">
      <c r="A425" s="51" t="s">
        <v>176</v>
      </c>
      <c r="B425" s="51" t="s">
        <v>188</v>
      </c>
      <c r="C425" s="51">
        <v>33671</v>
      </c>
      <c r="D425" s="51">
        <f t="shared" si="7"/>
        <v>44715.803452855245</v>
      </c>
      <c r="E425" s="33" t="s">
        <v>631</v>
      </c>
      <c r="F425" s="33" t="s">
        <v>48</v>
      </c>
      <c r="G425" s="33" t="s">
        <v>174</v>
      </c>
      <c r="H425" s="33" t="s">
        <v>187</v>
      </c>
      <c r="I425" s="51" t="s">
        <v>154</v>
      </c>
      <c r="J425" s="118" t="s">
        <v>186</v>
      </c>
      <c r="K425" s="51" t="s">
        <v>628</v>
      </c>
      <c r="L425" s="51"/>
      <c r="M425" s="51"/>
      <c r="N425" s="134"/>
      <c r="O425" s="134"/>
    </row>
    <row r="426" spans="1:15" s="56" customFormat="1" x14ac:dyDescent="0.25">
      <c r="A426" s="51" t="s">
        <v>176</v>
      </c>
      <c r="B426" s="51" t="s">
        <v>185</v>
      </c>
      <c r="C426" s="51">
        <v>38536</v>
      </c>
      <c r="D426" s="51">
        <f t="shared" si="7"/>
        <v>51176.626826029213</v>
      </c>
      <c r="E426" s="33" t="s">
        <v>631</v>
      </c>
      <c r="F426" s="33" t="s">
        <v>48</v>
      </c>
      <c r="G426" s="33" t="s">
        <v>68</v>
      </c>
      <c r="H426" s="33" t="s">
        <v>72</v>
      </c>
      <c r="I426" s="51" t="s">
        <v>105</v>
      </c>
      <c r="J426" s="118" t="s">
        <v>177</v>
      </c>
      <c r="K426" s="51" t="s">
        <v>628</v>
      </c>
      <c r="L426" s="51"/>
      <c r="M426" s="51"/>
      <c r="N426" s="134"/>
      <c r="O426" s="134"/>
    </row>
    <row r="427" spans="1:15" s="56" customFormat="1" x14ac:dyDescent="0.25">
      <c r="A427" s="51" t="s">
        <v>176</v>
      </c>
      <c r="B427" s="51" t="s">
        <v>184</v>
      </c>
      <c r="C427" s="51">
        <v>45460.763999999996</v>
      </c>
      <c r="D427" s="51">
        <f t="shared" si="7"/>
        <v>60372.860557768916</v>
      </c>
      <c r="E427" s="33" t="s">
        <v>631</v>
      </c>
      <c r="F427" s="33" t="s">
        <v>48</v>
      </c>
      <c r="G427" s="33" t="s">
        <v>68</v>
      </c>
      <c r="H427" s="33" t="s">
        <v>72</v>
      </c>
      <c r="I427" s="51" t="s">
        <v>86</v>
      </c>
      <c r="J427" s="118" t="s">
        <v>183</v>
      </c>
      <c r="K427" s="51" t="s">
        <v>628</v>
      </c>
      <c r="L427" s="51"/>
      <c r="M427" s="51"/>
      <c r="N427" s="134"/>
      <c r="O427" s="134"/>
    </row>
    <row r="428" spans="1:15" s="56" customFormat="1" x14ac:dyDescent="0.25">
      <c r="A428" s="51" t="s">
        <v>176</v>
      </c>
      <c r="B428" s="51" t="s">
        <v>182</v>
      </c>
      <c r="C428" s="51">
        <v>100000</v>
      </c>
      <c r="D428" s="51">
        <f t="shared" si="7"/>
        <v>132802.12483399734</v>
      </c>
      <c r="E428" s="33" t="s">
        <v>631</v>
      </c>
      <c r="F428" s="33" t="s">
        <v>48</v>
      </c>
      <c r="G428" s="33" t="s">
        <v>68</v>
      </c>
      <c r="H428" s="33" t="s">
        <v>173</v>
      </c>
      <c r="I428" s="51" t="s">
        <v>181</v>
      </c>
      <c r="J428" s="118" t="s">
        <v>180</v>
      </c>
      <c r="K428" s="51" t="s">
        <v>628</v>
      </c>
      <c r="L428" s="51"/>
      <c r="M428" s="51"/>
      <c r="N428" s="134"/>
      <c r="O428" s="134"/>
    </row>
    <row r="429" spans="1:15" s="56" customFormat="1" x14ac:dyDescent="0.25">
      <c r="A429" s="51" t="s">
        <v>176</v>
      </c>
      <c r="B429" s="51" t="s">
        <v>179</v>
      </c>
      <c r="C429" s="51">
        <v>148985.69999999998</v>
      </c>
      <c r="D429" s="51">
        <f t="shared" si="7"/>
        <v>197856.17529880477</v>
      </c>
      <c r="E429" s="33" t="s">
        <v>631</v>
      </c>
      <c r="F429" s="33" t="s">
        <v>48</v>
      </c>
      <c r="G429" s="33" t="s">
        <v>68</v>
      </c>
      <c r="H429" s="33" t="s">
        <v>72</v>
      </c>
      <c r="I429" s="51" t="s">
        <v>105</v>
      </c>
      <c r="J429" s="118" t="s">
        <v>177</v>
      </c>
      <c r="K429" s="51" t="s">
        <v>628</v>
      </c>
      <c r="L429" s="51"/>
      <c r="M429" s="51"/>
      <c r="N429" s="134"/>
      <c r="O429" s="134"/>
    </row>
    <row r="430" spans="1:15" s="56" customFormat="1" x14ac:dyDescent="0.25">
      <c r="A430" s="51" t="s">
        <v>176</v>
      </c>
      <c r="B430" s="51" t="s">
        <v>178</v>
      </c>
      <c r="C430" s="51">
        <v>1038312.9999999999</v>
      </c>
      <c r="D430" s="51">
        <f t="shared" si="7"/>
        <v>1378901.7264276226</v>
      </c>
      <c r="E430" s="33" t="s">
        <v>631</v>
      </c>
      <c r="F430" s="33" t="s">
        <v>48</v>
      </c>
      <c r="G430" s="33" t="s">
        <v>68</v>
      </c>
      <c r="H430" s="33" t="s">
        <v>72</v>
      </c>
      <c r="I430" s="51" t="s">
        <v>105</v>
      </c>
      <c r="J430" s="118" t="s">
        <v>177</v>
      </c>
      <c r="K430" s="51" t="s">
        <v>628</v>
      </c>
      <c r="L430" s="51"/>
      <c r="M430" s="51"/>
      <c r="N430" s="134"/>
      <c r="O430" s="134"/>
    </row>
    <row r="431" spans="1:15" s="56" customFormat="1" x14ac:dyDescent="0.25">
      <c r="A431" s="51" t="s">
        <v>176</v>
      </c>
      <c r="B431" s="51" t="s">
        <v>175</v>
      </c>
      <c r="C431" s="51">
        <v>1637207.4000000001</v>
      </c>
      <c r="D431" s="51">
        <f t="shared" si="7"/>
        <v>2174246.2151394426</v>
      </c>
      <c r="E431" s="33" t="s">
        <v>631</v>
      </c>
      <c r="F431" s="33" t="s">
        <v>48</v>
      </c>
      <c r="G431" s="33" t="s">
        <v>174</v>
      </c>
      <c r="H431" s="33" t="s">
        <v>173</v>
      </c>
      <c r="I431" s="51" t="s">
        <v>172</v>
      </c>
      <c r="J431" s="118" t="s">
        <v>171</v>
      </c>
      <c r="K431" s="51" t="s">
        <v>628</v>
      </c>
      <c r="L431" s="51"/>
      <c r="M431" s="51"/>
      <c r="N431" s="134"/>
      <c r="O431" s="134"/>
    </row>
    <row r="432" spans="1:15" s="56" customFormat="1" x14ac:dyDescent="0.25">
      <c r="A432" s="51" t="s">
        <v>168</v>
      </c>
      <c r="B432" s="51" t="s">
        <v>170</v>
      </c>
      <c r="C432" s="51">
        <v>8910</v>
      </c>
      <c r="D432" s="51">
        <f t="shared" si="7"/>
        <v>11832.669322709164</v>
      </c>
      <c r="E432" s="33" t="s">
        <v>631</v>
      </c>
      <c r="F432" s="33" t="s">
        <v>48</v>
      </c>
      <c r="G432" s="33" t="s">
        <v>68</v>
      </c>
      <c r="H432" s="33" t="s">
        <v>72</v>
      </c>
      <c r="I432" s="51" t="s">
        <v>80</v>
      </c>
      <c r="J432" s="118" t="s">
        <v>169</v>
      </c>
      <c r="K432" s="51" t="s">
        <v>628</v>
      </c>
      <c r="L432" s="51"/>
      <c r="M432" s="51"/>
      <c r="N432" s="134"/>
      <c r="O432" s="134"/>
    </row>
    <row r="433" spans="1:129" s="56" customFormat="1" x14ac:dyDescent="0.25">
      <c r="A433" s="51" t="s">
        <v>168</v>
      </c>
      <c r="B433" s="51" t="s">
        <v>167</v>
      </c>
      <c r="C433" s="51">
        <v>98418.4</v>
      </c>
      <c r="D433" s="51">
        <f t="shared" si="7"/>
        <v>130701.72642762284</v>
      </c>
      <c r="E433" s="33" t="s">
        <v>631</v>
      </c>
      <c r="F433" s="33" t="s">
        <v>48</v>
      </c>
      <c r="G433" s="33" t="s">
        <v>68</v>
      </c>
      <c r="H433" s="33" t="s">
        <v>72</v>
      </c>
      <c r="I433" s="51" t="s">
        <v>86</v>
      </c>
      <c r="J433" s="118" t="s">
        <v>166</v>
      </c>
      <c r="K433" s="51" t="s">
        <v>628</v>
      </c>
      <c r="L433" s="51"/>
      <c r="M433" s="51"/>
      <c r="N433" s="134"/>
      <c r="O433" s="134"/>
    </row>
    <row r="434" spans="1:129" s="56" customFormat="1" x14ac:dyDescent="0.25">
      <c r="A434" s="133" t="s">
        <v>165</v>
      </c>
      <c r="B434" s="133" t="s">
        <v>164</v>
      </c>
      <c r="C434" s="133">
        <v>106875</v>
      </c>
      <c r="D434" s="133">
        <f t="shared" si="7"/>
        <v>141932.27091633467</v>
      </c>
      <c r="E434" s="34" t="s">
        <v>631</v>
      </c>
      <c r="F434" s="34" t="s">
        <v>48</v>
      </c>
      <c r="G434" s="34" t="s">
        <v>68</v>
      </c>
      <c r="H434" s="34" t="s">
        <v>72</v>
      </c>
      <c r="I434" s="133" t="s">
        <v>106</v>
      </c>
      <c r="J434" s="135" t="s">
        <v>163</v>
      </c>
      <c r="K434" s="133" t="s">
        <v>628</v>
      </c>
      <c r="L434" s="133"/>
      <c r="M434" s="133"/>
      <c r="N434" s="134"/>
      <c r="O434" s="134"/>
    </row>
    <row r="435" spans="1:129" s="26" customFormat="1" x14ac:dyDescent="0.25">
      <c r="A435" s="51"/>
      <c r="B435" s="28" t="s">
        <v>108</v>
      </c>
      <c r="C435" s="26">
        <f>SUM(C65:C434)</f>
        <v>25913850.603966657</v>
      </c>
      <c r="D435" s="26">
        <f>SUM(D65:D434)</f>
        <v>34414144.22837539</v>
      </c>
      <c r="E435" s="33"/>
      <c r="F435" s="33"/>
      <c r="G435" s="33"/>
      <c r="H435" s="33"/>
      <c r="J435" s="109"/>
      <c r="N435" s="25"/>
      <c r="O435" s="25"/>
      <c r="P435" s="25"/>
      <c r="Q435" s="25"/>
      <c r="R435" s="25"/>
      <c r="S435" s="25"/>
      <c r="T435" s="25"/>
      <c r="U435" s="25"/>
      <c r="V435" s="25"/>
      <c r="W435" s="25"/>
      <c r="X435" s="25"/>
      <c r="Y435" s="25"/>
      <c r="Z435" s="25"/>
      <c r="AA435" s="25"/>
      <c r="AB435" s="25"/>
      <c r="AC435" s="25"/>
      <c r="AD435" s="25"/>
      <c r="AE435" s="25"/>
      <c r="AF435" s="25"/>
      <c r="AG435" s="25"/>
      <c r="AH435" s="25"/>
      <c r="AI435" s="25"/>
      <c r="AJ435" s="25"/>
      <c r="AK435" s="25"/>
      <c r="AL435" s="25"/>
      <c r="AM435" s="25"/>
      <c r="AN435" s="25"/>
      <c r="AO435" s="25"/>
      <c r="AP435" s="25"/>
      <c r="AQ435" s="25"/>
      <c r="AR435" s="25"/>
      <c r="AS435" s="25"/>
      <c r="AT435" s="25"/>
      <c r="AU435" s="25"/>
      <c r="AV435" s="25"/>
      <c r="AW435" s="25"/>
      <c r="AX435" s="25"/>
      <c r="AY435" s="25"/>
      <c r="AZ435" s="25"/>
      <c r="BA435" s="25"/>
      <c r="BB435" s="25"/>
      <c r="BC435" s="25"/>
      <c r="BD435" s="25"/>
      <c r="BE435" s="25"/>
      <c r="BF435" s="25"/>
      <c r="BG435" s="25"/>
      <c r="BH435" s="25"/>
      <c r="BI435" s="25"/>
      <c r="BJ435" s="25"/>
      <c r="BK435" s="25"/>
      <c r="BL435" s="25"/>
      <c r="BM435" s="25"/>
      <c r="BN435" s="25"/>
      <c r="BO435" s="25"/>
      <c r="BP435" s="25"/>
      <c r="BQ435" s="25"/>
      <c r="BR435" s="25"/>
      <c r="BS435" s="25"/>
      <c r="BT435" s="25"/>
      <c r="BU435" s="25"/>
      <c r="BV435" s="25"/>
      <c r="BW435" s="25"/>
      <c r="BX435" s="25"/>
      <c r="BY435" s="25"/>
      <c r="BZ435" s="25"/>
      <c r="CA435" s="25"/>
      <c r="CB435" s="25"/>
      <c r="CC435" s="25"/>
      <c r="CD435" s="25"/>
      <c r="CE435" s="25"/>
      <c r="CF435" s="25"/>
      <c r="CG435" s="25"/>
      <c r="CH435" s="25"/>
      <c r="CI435" s="25"/>
      <c r="CJ435" s="25"/>
      <c r="CK435" s="25"/>
      <c r="CL435" s="25"/>
      <c r="CM435" s="25"/>
      <c r="CN435" s="25"/>
      <c r="CO435" s="25"/>
      <c r="CP435" s="25"/>
      <c r="CQ435" s="25"/>
      <c r="CR435" s="25"/>
      <c r="CS435" s="25"/>
      <c r="CT435" s="25"/>
      <c r="CU435" s="25"/>
      <c r="CV435" s="25"/>
      <c r="CW435" s="25"/>
      <c r="CX435" s="25"/>
      <c r="CY435" s="25"/>
      <c r="CZ435" s="25"/>
      <c r="DA435" s="25"/>
      <c r="DB435" s="25"/>
      <c r="DC435" s="25"/>
      <c r="DD435" s="25"/>
      <c r="DE435" s="25"/>
      <c r="DF435" s="25"/>
      <c r="DG435" s="25"/>
      <c r="DH435" s="25"/>
      <c r="DI435" s="25"/>
      <c r="DJ435" s="25"/>
      <c r="DK435" s="25"/>
      <c r="DL435" s="25"/>
      <c r="DM435" s="25"/>
      <c r="DN435" s="25"/>
      <c r="DO435" s="25"/>
      <c r="DP435" s="25"/>
      <c r="DQ435" s="25"/>
      <c r="DR435" s="25"/>
      <c r="DS435" s="25"/>
      <c r="DT435" s="25"/>
      <c r="DU435" s="25"/>
      <c r="DV435" s="25"/>
      <c r="DW435" s="25"/>
      <c r="DX435" s="25"/>
      <c r="DY435" s="121"/>
    </row>
    <row r="436" spans="1:129" s="125" customFormat="1" x14ac:dyDescent="0.25">
      <c r="A436" s="126"/>
      <c r="E436" s="127"/>
      <c r="F436" s="127"/>
      <c r="G436" s="127"/>
      <c r="H436" s="127"/>
      <c r="J436" s="128"/>
      <c r="N436" s="130"/>
      <c r="O436" s="130"/>
      <c r="P436" s="130"/>
      <c r="Q436" s="130"/>
      <c r="R436" s="130"/>
      <c r="S436" s="130"/>
      <c r="T436" s="130"/>
      <c r="U436" s="130"/>
      <c r="V436" s="130"/>
      <c r="W436" s="130"/>
      <c r="X436" s="130"/>
      <c r="Y436" s="130"/>
      <c r="Z436" s="130"/>
      <c r="AA436" s="130"/>
      <c r="AB436" s="130"/>
      <c r="AC436" s="130"/>
      <c r="AD436" s="130"/>
      <c r="AE436" s="130"/>
      <c r="AF436" s="130"/>
      <c r="AG436" s="130"/>
      <c r="AH436" s="130"/>
      <c r="AI436" s="130"/>
      <c r="AJ436" s="130"/>
      <c r="AK436" s="130"/>
      <c r="AL436" s="130"/>
      <c r="AM436" s="130"/>
      <c r="AN436" s="130"/>
      <c r="AO436" s="130"/>
      <c r="AP436" s="130"/>
      <c r="AQ436" s="130"/>
      <c r="AR436" s="130"/>
      <c r="AS436" s="130"/>
      <c r="AT436" s="130"/>
      <c r="AU436" s="130"/>
      <c r="AV436" s="130"/>
      <c r="AW436" s="130"/>
      <c r="AX436" s="130"/>
      <c r="AY436" s="130"/>
      <c r="AZ436" s="130"/>
      <c r="BA436" s="130"/>
      <c r="BB436" s="130"/>
      <c r="BC436" s="130"/>
      <c r="BD436" s="130"/>
      <c r="BE436" s="130"/>
      <c r="BF436" s="130"/>
      <c r="BG436" s="130"/>
      <c r="BH436" s="130"/>
      <c r="BI436" s="130"/>
      <c r="BJ436" s="130"/>
      <c r="BK436" s="130"/>
      <c r="BL436" s="130"/>
      <c r="BM436" s="130"/>
      <c r="BN436" s="130"/>
      <c r="BO436" s="130"/>
      <c r="BP436" s="130"/>
      <c r="BQ436" s="130"/>
      <c r="BR436" s="130"/>
      <c r="BS436" s="130"/>
      <c r="BT436" s="130"/>
      <c r="BU436" s="130"/>
      <c r="BV436" s="130"/>
      <c r="BW436" s="130"/>
      <c r="BX436" s="130"/>
      <c r="BY436" s="130"/>
      <c r="BZ436" s="130"/>
      <c r="CA436" s="130"/>
      <c r="CB436" s="130"/>
      <c r="CC436" s="130"/>
      <c r="CD436" s="130"/>
      <c r="CE436" s="130"/>
      <c r="CF436" s="130"/>
      <c r="CG436" s="130"/>
      <c r="CH436" s="130"/>
      <c r="CI436" s="130"/>
      <c r="CJ436" s="130"/>
      <c r="CK436" s="130"/>
      <c r="CL436" s="130"/>
      <c r="CM436" s="130"/>
      <c r="CN436" s="130"/>
      <c r="CO436" s="130"/>
      <c r="CP436" s="130"/>
      <c r="CQ436" s="130"/>
      <c r="CR436" s="130"/>
      <c r="CS436" s="130"/>
      <c r="CT436" s="130"/>
      <c r="CU436" s="130"/>
      <c r="CV436" s="130"/>
      <c r="CW436" s="130"/>
      <c r="CX436" s="130"/>
      <c r="CY436" s="130"/>
      <c r="CZ436" s="130"/>
      <c r="DA436" s="130"/>
      <c r="DB436" s="130"/>
      <c r="DC436" s="130"/>
      <c r="DD436" s="130"/>
      <c r="DE436" s="130"/>
      <c r="DF436" s="130"/>
      <c r="DG436" s="130"/>
      <c r="DH436" s="130"/>
      <c r="DI436" s="130"/>
      <c r="DJ436" s="130"/>
      <c r="DK436" s="130"/>
      <c r="DL436" s="130"/>
      <c r="DM436" s="130"/>
      <c r="DN436" s="130"/>
      <c r="DO436" s="130"/>
      <c r="DP436" s="130"/>
      <c r="DQ436" s="130"/>
      <c r="DR436" s="130"/>
      <c r="DS436" s="130"/>
      <c r="DT436" s="130"/>
      <c r="DU436" s="130"/>
      <c r="DV436" s="130"/>
      <c r="DW436" s="130"/>
      <c r="DX436" s="130"/>
      <c r="DY436" s="129"/>
    </row>
    <row r="437" spans="1:129" s="125" customFormat="1" x14ac:dyDescent="0.25">
      <c r="A437" s="127"/>
      <c r="B437" s="127"/>
      <c r="C437" s="127"/>
      <c r="J437" s="128"/>
      <c r="N437" s="130"/>
      <c r="O437" s="130"/>
      <c r="P437" s="130"/>
      <c r="Q437" s="130"/>
      <c r="R437" s="130"/>
      <c r="S437" s="130"/>
      <c r="T437" s="130"/>
      <c r="U437" s="130"/>
      <c r="V437" s="130"/>
      <c r="W437" s="130"/>
      <c r="X437" s="130"/>
      <c r="Y437" s="130"/>
      <c r="Z437" s="130"/>
      <c r="AA437" s="130"/>
      <c r="AB437" s="130"/>
      <c r="AC437" s="130"/>
      <c r="AD437" s="130"/>
      <c r="AE437" s="130"/>
      <c r="AF437" s="130"/>
      <c r="AG437" s="130"/>
      <c r="AH437" s="130"/>
      <c r="AI437" s="130"/>
      <c r="AJ437" s="130"/>
      <c r="AK437" s="130"/>
      <c r="AL437" s="130"/>
      <c r="AM437" s="130"/>
      <c r="AN437" s="130"/>
      <c r="AO437" s="130"/>
      <c r="AP437" s="130"/>
      <c r="AQ437" s="130"/>
      <c r="AR437" s="130"/>
      <c r="AS437" s="130"/>
      <c r="AT437" s="130"/>
      <c r="AU437" s="130"/>
      <c r="AV437" s="130"/>
      <c r="AW437" s="130"/>
      <c r="AX437" s="130"/>
      <c r="AY437" s="130"/>
      <c r="AZ437" s="130"/>
      <c r="BA437" s="130"/>
      <c r="BB437" s="130"/>
      <c r="BC437" s="130"/>
      <c r="BD437" s="130"/>
      <c r="BE437" s="130"/>
      <c r="BF437" s="130"/>
      <c r="BG437" s="130"/>
      <c r="BH437" s="130"/>
      <c r="BI437" s="130"/>
      <c r="BJ437" s="130"/>
      <c r="BK437" s="130"/>
      <c r="BL437" s="130"/>
      <c r="BM437" s="130"/>
      <c r="BN437" s="130"/>
      <c r="BO437" s="130"/>
      <c r="BP437" s="130"/>
      <c r="BQ437" s="130"/>
      <c r="BR437" s="130"/>
      <c r="BS437" s="130"/>
      <c r="BT437" s="130"/>
      <c r="BU437" s="130"/>
      <c r="BV437" s="130"/>
      <c r="BW437" s="130"/>
      <c r="BX437" s="130"/>
      <c r="BY437" s="130"/>
      <c r="BZ437" s="130"/>
      <c r="CA437" s="130"/>
      <c r="CB437" s="130"/>
      <c r="CC437" s="130"/>
      <c r="CD437" s="130"/>
      <c r="CE437" s="130"/>
      <c r="CF437" s="130"/>
      <c r="CG437" s="130"/>
      <c r="CH437" s="130"/>
      <c r="CI437" s="130"/>
      <c r="CJ437" s="130"/>
      <c r="CK437" s="130"/>
      <c r="CL437" s="130"/>
      <c r="CM437" s="130"/>
      <c r="CN437" s="130"/>
      <c r="CO437" s="130"/>
      <c r="CP437" s="130"/>
      <c r="CQ437" s="130"/>
      <c r="CR437" s="130"/>
      <c r="CS437" s="130"/>
      <c r="CT437" s="130"/>
      <c r="CU437" s="130"/>
      <c r="CV437" s="130"/>
      <c r="CW437" s="130"/>
      <c r="CX437" s="130"/>
      <c r="CY437" s="130"/>
      <c r="CZ437" s="130"/>
      <c r="DA437" s="130"/>
      <c r="DB437" s="130"/>
      <c r="DC437" s="130"/>
      <c r="DD437" s="130"/>
      <c r="DE437" s="130"/>
      <c r="DF437" s="130"/>
      <c r="DG437" s="130"/>
      <c r="DH437" s="130"/>
      <c r="DI437" s="130"/>
      <c r="DJ437" s="130"/>
      <c r="DK437" s="130"/>
      <c r="DL437" s="130"/>
      <c r="DM437" s="130"/>
      <c r="DN437" s="130"/>
      <c r="DO437" s="130"/>
      <c r="DP437" s="130"/>
      <c r="DQ437" s="130"/>
      <c r="DR437" s="130"/>
      <c r="DS437" s="130"/>
      <c r="DT437" s="130"/>
      <c r="DU437" s="130"/>
      <c r="DV437" s="130"/>
      <c r="DW437" s="130"/>
      <c r="DX437" s="130"/>
      <c r="DY437" s="129"/>
    </row>
    <row r="438" spans="1:129" x14ac:dyDescent="0.25">
      <c r="A438" s="115"/>
      <c r="B438" s="115"/>
      <c r="C438" s="115"/>
      <c r="E438" s="40"/>
      <c r="F438" s="40"/>
      <c r="G438" s="40"/>
      <c r="H438" s="40"/>
      <c r="K438" s="130"/>
      <c r="L438" s="130"/>
      <c r="M438" s="130"/>
      <c r="N438" s="130"/>
      <c r="O438" s="130"/>
      <c r="P438" s="130"/>
      <c r="Q438" s="130"/>
      <c r="R438" s="130"/>
      <c r="S438" s="130"/>
      <c r="T438" s="130"/>
      <c r="U438" s="130"/>
      <c r="V438" s="130"/>
      <c r="W438" s="130"/>
      <c r="X438" s="130"/>
      <c r="Y438" s="130"/>
      <c r="Z438" s="130"/>
      <c r="AA438" s="130"/>
      <c r="AB438" s="130"/>
      <c r="AC438" s="130"/>
      <c r="AD438" s="130"/>
      <c r="AE438" s="130"/>
      <c r="AF438" s="130"/>
      <c r="AG438" s="130"/>
      <c r="AH438" s="130"/>
      <c r="AI438" s="130"/>
      <c r="AJ438" s="130"/>
      <c r="AK438" s="130"/>
      <c r="AL438" s="130"/>
      <c r="AM438" s="130"/>
      <c r="AN438" s="130"/>
      <c r="AO438" s="130"/>
      <c r="AP438" s="130"/>
      <c r="AQ438" s="130"/>
      <c r="AR438" s="130"/>
      <c r="AS438" s="130"/>
      <c r="AT438" s="130"/>
      <c r="AU438" s="130"/>
      <c r="AV438" s="130"/>
      <c r="AW438" s="130"/>
      <c r="AX438" s="130"/>
      <c r="AY438" s="130"/>
      <c r="AZ438" s="130"/>
      <c r="BA438" s="130"/>
      <c r="BB438" s="130"/>
      <c r="BC438" s="130"/>
      <c r="BD438" s="130"/>
      <c r="BE438" s="130"/>
      <c r="BF438" s="130"/>
      <c r="BG438" s="130"/>
      <c r="BH438" s="130"/>
      <c r="BI438" s="130"/>
      <c r="BJ438" s="130"/>
      <c r="BK438" s="130"/>
      <c r="BL438" s="130"/>
      <c r="BM438" s="130"/>
      <c r="BN438" s="130"/>
      <c r="BO438" s="130"/>
      <c r="BP438" s="130"/>
      <c r="BQ438" s="130"/>
      <c r="BR438" s="130"/>
      <c r="BS438" s="130"/>
      <c r="BT438" s="130"/>
      <c r="BU438" s="130"/>
      <c r="BV438" s="130"/>
      <c r="BW438" s="130"/>
      <c r="BX438" s="130"/>
      <c r="BY438" s="130"/>
      <c r="BZ438" s="130"/>
      <c r="CA438" s="130"/>
      <c r="CB438" s="130"/>
      <c r="CC438" s="130"/>
      <c r="CD438" s="130"/>
      <c r="CE438" s="130"/>
      <c r="CF438" s="130"/>
      <c r="CG438" s="130"/>
      <c r="CH438" s="130"/>
      <c r="CI438" s="130"/>
      <c r="CJ438" s="130"/>
      <c r="CK438" s="130"/>
      <c r="CL438" s="130"/>
      <c r="CM438" s="130"/>
      <c r="CN438" s="130"/>
      <c r="CO438" s="130"/>
      <c r="CP438" s="130"/>
      <c r="CQ438" s="130"/>
      <c r="CR438" s="130"/>
      <c r="CS438" s="130"/>
      <c r="CT438" s="130"/>
      <c r="CU438" s="130"/>
      <c r="CV438" s="130"/>
      <c r="CW438" s="130"/>
      <c r="CX438" s="130"/>
      <c r="CY438" s="130"/>
      <c r="CZ438" s="130"/>
      <c r="DA438" s="130"/>
      <c r="DB438" s="130"/>
      <c r="DC438" s="130"/>
      <c r="DD438" s="130"/>
      <c r="DE438" s="130"/>
      <c r="DF438" s="130"/>
      <c r="DG438" s="130"/>
      <c r="DH438" s="130"/>
      <c r="DI438" s="130"/>
      <c r="DJ438" s="130"/>
      <c r="DK438" s="130"/>
      <c r="DL438" s="130"/>
      <c r="DM438" s="130"/>
      <c r="DN438" s="130"/>
      <c r="DO438" s="130"/>
      <c r="DP438" s="130"/>
      <c r="DQ438" s="130"/>
      <c r="DR438" s="130"/>
      <c r="DS438" s="130"/>
      <c r="DT438" s="130"/>
      <c r="DU438" s="130"/>
      <c r="DV438" s="130"/>
      <c r="DW438" s="130"/>
      <c r="DX438" s="130"/>
    </row>
    <row r="439" spans="1:129" x14ac:dyDescent="0.25">
      <c r="A439" s="115"/>
      <c r="B439" s="115"/>
      <c r="C439" s="115"/>
      <c r="E439" s="40"/>
      <c r="F439" s="40"/>
      <c r="G439" s="40"/>
      <c r="H439" s="40"/>
      <c r="K439" s="130"/>
      <c r="L439" s="130"/>
      <c r="M439" s="130"/>
      <c r="N439" s="130"/>
      <c r="O439" s="130"/>
      <c r="P439" s="130"/>
      <c r="Q439" s="130"/>
      <c r="R439" s="130"/>
      <c r="S439" s="130"/>
      <c r="T439" s="130"/>
      <c r="U439" s="130"/>
      <c r="V439" s="130"/>
      <c r="W439" s="130"/>
      <c r="X439" s="130"/>
      <c r="Y439" s="130"/>
      <c r="Z439" s="130"/>
      <c r="AA439" s="130"/>
      <c r="AB439" s="130"/>
      <c r="AC439" s="130"/>
      <c r="AD439" s="130"/>
      <c r="AE439" s="130"/>
      <c r="AF439" s="130"/>
      <c r="AG439" s="130"/>
      <c r="AH439" s="130"/>
      <c r="AI439" s="130"/>
      <c r="AJ439" s="130"/>
      <c r="AK439" s="130"/>
      <c r="AL439" s="130"/>
      <c r="AM439" s="130"/>
      <c r="AN439" s="130"/>
      <c r="AO439" s="130"/>
      <c r="AP439" s="130"/>
      <c r="AQ439" s="130"/>
      <c r="AR439" s="130"/>
      <c r="AS439" s="130"/>
      <c r="AT439" s="130"/>
      <c r="AU439" s="130"/>
      <c r="AV439" s="130"/>
      <c r="AW439" s="130"/>
      <c r="AX439" s="130"/>
      <c r="AY439" s="130"/>
      <c r="AZ439" s="130"/>
      <c r="BA439" s="130"/>
      <c r="BB439" s="130"/>
      <c r="BC439" s="130"/>
      <c r="BD439" s="130"/>
      <c r="BE439" s="130"/>
      <c r="BF439" s="130"/>
      <c r="BG439" s="130"/>
      <c r="BH439" s="130"/>
      <c r="BI439" s="130"/>
      <c r="BJ439" s="130"/>
      <c r="BK439" s="130"/>
      <c r="BL439" s="130"/>
      <c r="BM439" s="130"/>
      <c r="BN439" s="130"/>
      <c r="BO439" s="130"/>
      <c r="BP439" s="130"/>
      <c r="BQ439" s="130"/>
      <c r="BR439" s="130"/>
      <c r="BS439" s="130"/>
      <c r="BT439" s="130"/>
      <c r="BU439" s="130"/>
      <c r="BV439" s="130"/>
      <c r="BW439" s="130"/>
      <c r="BX439" s="130"/>
      <c r="BY439" s="130"/>
      <c r="BZ439" s="130"/>
      <c r="CA439" s="130"/>
      <c r="CB439" s="130"/>
      <c r="CC439" s="130"/>
      <c r="CD439" s="130"/>
      <c r="CE439" s="130"/>
      <c r="CF439" s="130"/>
      <c r="CG439" s="130"/>
      <c r="CH439" s="130"/>
      <c r="CI439" s="130"/>
      <c r="CJ439" s="130"/>
      <c r="CK439" s="130"/>
      <c r="CL439" s="130"/>
      <c r="CM439" s="130"/>
      <c r="CN439" s="130"/>
      <c r="CO439" s="130"/>
      <c r="CP439" s="130"/>
      <c r="CQ439" s="130"/>
      <c r="CR439" s="130"/>
      <c r="CS439" s="130"/>
      <c r="CT439" s="130"/>
      <c r="CU439" s="130"/>
      <c r="CV439" s="130"/>
      <c r="CW439" s="130"/>
      <c r="CX439" s="130"/>
      <c r="CY439" s="130"/>
      <c r="CZ439" s="130"/>
      <c r="DA439" s="130"/>
      <c r="DB439" s="130"/>
      <c r="DC439" s="130"/>
      <c r="DD439" s="130"/>
      <c r="DE439" s="130"/>
      <c r="DF439" s="130"/>
      <c r="DG439" s="130"/>
      <c r="DH439" s="130"/>
      <c r="DI439" s="130"/>
      <c r="DJ439" s="130"/>
      <c r="DK439" s="130"/>
      <c r="DL439" s="130"/>
      <c r="DM439" s="130"/>
      <c r="DN439" s="130"/>
      <c r="DO439" s="130"/>
      <c r="DP439" s="130"/>
      <c r="DQ439" s="130"/>
      <c r="DR439" s="130"/>
      <c r="DS439" s="130"/>
      <c r="DT439" s="130"/>
      <c r="DU439" s="130"/>
      <c r="DV439" s="130"/>
      <c r="DW439" s="130"/>
      <c r="DX439" s="130"/>
    </row>
    <row r="440" spans="1:129" x14ac:dyDescent="0.25">
      <c r="A440" s="115"/>
      <c r="B440" s="115"/>
      <c r="C440" s="115"/>
      <c r="E440" s="40"/>
      <c r="F440" s="40"/>
      <c r="G440" s="40"/>
      <c r="H440" s="40"/>
      <c r="K440" s="130"/>
      <c r="L440" s="130"/>
      <c r="M440" s="130"/>
      <c r="N440" s="130"/>
      <c r="O440" s="130"/>
      <c r="P440" s="130"/>
      <c r="Q440" s="130"/>
      <c r="R440" s="130"/>
      <c r="S440" s="130"/>
      <c r="T440" s="130"/>
      <c r="U440" s="130"/>
      <c r="V440" s="130"/>
      <c r="W440" s="130"/>
      <c r="X440" s="130"/>
      <c r="Y440" s="130"/>
      <c r="Z440" s="130"/>
      <c r="AA440" s="130"/>
      <c r="AB440" s="130"/>
      <c r="AC440" s="130"/>
      <c r="AD440" s="130"/>
      <c r="AE440" s="130"/>
      <c r="AF440" s="130"/>
      <c r="AG440" s="130"/>
      <c r="AH440" s="130"/>
      <c r="AI440" s="130"/>
      <c r="AJ440" s="130"/>
      <c r="AK440" s="130"/>
      <c r="AL440" s="130"/>
      <c r="AM440" s="130"/>
      <c r="AN440" s="130"/>
      <c r="AO440" s="130"/>
      <c r="AP440" s="130"/>
      <c r="AQ440" s="130"/>
      <c r="AR440" s="130"/>
      <c r="AS440" s="130"/>
      <c r="AT440" s="130"/>
      <c r="AU440" s="130"/>
      <c r="AV440" s="130"/>
      <c r="AW440" s="130"/>
      <c r="AX440" s="130"/>
      <c r="AY440" s="130"/>
      <c r="AZ440" s="130"/>
      <c r="BA440" s="130"/>
      <c r="BB440" s="130"/>
      <c r="BC440" s="130"/>
      <c r="BD440" s="130"/>
      <c r="BE440" s="130"/>
      <c r="BF440" s="130"/>
      <c r="BG440" s="130"/>
      <c r="BH440" s="130"/>
      <c r="BI440" s="130"/>
      <c r="BJ440" s="130"/>
      <c r="BK440" s="130"/>
      <c r="BL440" s="130"/>
      <c r="BM440" s="130"/>
      <c r="BN440" s="130"/>
      <c r="BO440" s="130"/>
      <c r="BP440" s="130"/>
      <c r="BQ440" s="130"/>
      <c r="BR440" s="130"/>
      <c r="BS440" s="130"/>
      <c r="BT440" s="130"/>
      <c r="BU440" s="130"/>
      <c r="BV440" s="130"/>
      <c r="BW440" s="130"/>
      <c r="BX440" s="130"/>
      <c r="BY440" s="130"/>
      <c r="BZ440" s="130"/>
      <c r="CA440" s="130"/>
      <c r="CB440" s="130"/>
      <c r="CC440" s="130"/>
      <c r="CD440" s="130"/>
      <c r="CE440" s="130"/>
      <c r="CF440" s="130"/>
      <c r="CG440" s="130"/>
      <c r="CH440" s="130"/>
      <c r="CI440" s="130"/>
      <c r="CJ440" s="130"/>
      <c r="CK440" s="130"/>
      <c r="CL440" s="130"/>
      <c r="CM440" s="130"/>
      <c r="CN440" s="130"/>
      <c r="CO440" s="130"/>
      <c r="CP440" s="130"/>
      <c r="CQ440" s="130"/>
      <c r="CR440" s="130"/>
      <c r="CS440" s="130"/>
      <c r="CT440" s="130"/>
      <c r="CU440" s="130"/>
      <c r="CV440" s="130"/>
      <c r="CW440" s="130"/>
      <c r="CX440" s="130"/>
      <c r="CY440" s="130"/>
      <c r="CZ440" s="130"/>
      <c r="DA440" s="130"/>
      <c r="DB440" s="130"/>
      <c r="DC440" s="130"/>
      <c r="DD440" s="130"/>
      <c r="DE440" s="130"/>
      <c r="DF440" s="130"/>
      <c r="DG440" s="130"/>
      <c r="DH440" s="130"/>
      <c r="DI440" s="130"/>
      <c r="DJ440" s="130"/>
      <c r="DK440" s="130"/>
      <c r="DL440" s="130"/>
      <c r="DM440" s="130"/>
      <c r="DN440" s="130"/>
      <c r="DO440" s="130"/>
      <c r="DP440" s="130"/>
      <c r="DQ440" s="130"/>
      <c r="DR440" s="130"/>
      <c r="DS440" s="130"/>
      <c r="DT440" s="130"/>
      <c r="DU440" s="130"/>
      <c r="DV440" s="130"/>
      <c r="DW440" s="130"/>
      <c r="DX440" s="130"/>
    </row>
    <row r="441" spans="1:129" x14ac:dyDescent="0.25">
      <c r="A441" s="115"/>
      <c r="B441" s="115"/>
      <c r="C441" s="115"/>
      <c r="E441" s="40"/>
      <c r="F441" s="40"/>
      <c r="G441" s="40"/>
      <c r="H441" s="40"/>
      <c r="K441" s="130"/>
      <c r="L441" s="130"/>
      <c r="M441" s="130"/>
      <c r="N441" s="130"/>
      <c r="O441" s="130"/>
      <c r="P441" s="130"/>
      <c r="Q441" s="130"/>
      <c r="R441" s="130"/>
      <c r="S441" s="130"/>
      <c r="T441" s="130"/>
      <c r="U441" s="130"/>
      <c r="V441" s="130"/>
      <c r="W441" s="130"/>
      <c r="X441" s="130"/>
      <c r="Y441" s="130"/>
      <c r="Z441" s="130"/>
      <c r="AA441" s="130"/>
      <c r="AB441" s="130"/>
      <c r="AC441" s="130"/>
      <c r="AD441" s="130"/>
      <c r="AE441" s="130"/>
      <c r="AF441" s="130"/>
      <c r="AG441" s="130"/>
      <c r="AH441" s="130"/>
      <c r="AI441" s="130"/>
      <c r="AJ441" s="130"/>
      <c r="AK441" s="130"/>
      <c r="AL441" s="130"/>
      <c r="AM441" s="130"/>
      <c r="AN441" s="130"/>
      <c r="AO441" s="130"/>
      <c r="AP441" s="130"/>
      <c r="AQ441" s="130"/>
      <c r="AR441" s="130"/>
      <c r="AS441" s="130"/>
      <c r="AT441" s="130"/>
      <c r="AU441" s="130"/>
      <c r="AV441" s="130"/>
      <c r="AW441" s="130"/>
      <c r="AX441" s="130"/>
      <c r="AY441" s="130"/>
      <c r="AZ441" s="130"/>
      <c r="BA441" s="130"/>
      <c r="BB441" s="130"/>
      <c r="BC441" s="130"/>
      <c r="BD441" s="130"/>
      <c r="BE441" s="130"/>
      <c r="BF441" s="130"/>
      <c r="BG441" s="130"/>
      <c r="BH441" s="130"/>
      <c r="BI441" s="130"/>
      <c r="BJ441" s="130"/>
      <c r="BK441" s="130"/>
      <c r="BL441" s="130"/>
      <c r="BM441" s="130"/>
      <c r="BN441" s="130"/>
      <c r="BO441" s="130"/>
      <c r="BP441" s="130"/>
      <c r="BQ441" s="130"/>
      <c r="BR441" s="130"/>
      <c r="BS441" s="130"/>
      <c r="BT441" s="130"/>
      <c r="BU441" s="130"/>
      <c r="BV441" s="130"/>
      <c r="BW441" s="130"/>
      <c r="BX441" s="130"/>
      <c r="BY441" s="130"/>
      <c r="BZ441" s="130"/>
      <c r="CA441" s="130"/>
      <c r="CB441" s="130"/>
      <c r="CC441" s="130"/>
      <c r="CD441" s="130"/>
      <c r="CE441" s="130"/>
      <c r="CF441" s="130"/>
      <c r="CG441" s="130"/>
      <c r="CH441" s="130"/>
      <c r="CI441" s="130"/>
      <c r="CJ441" s="130"/>
      <c r="CK441" s="130"/>
      <c r="CL441" s="130"/>
      <c r="CM441" s="130"/>
      <c r="CN441" s="130"/>
      <c r="CO441" s="130"/>
      <c r="CP441" s="130"/>
      <c r="CQ441" s="130"/>
      <c r="CR441" s="130"/>
      <c r="CS441" s="130"/>
      <c r="CT441" s="130"/>
      <c r="CU441" s="130"/>
      <c r="CV441" s="130"/>
      <c r="CW441" s="130"/>
      <c r="CX441" s="130"/>
      <c r="CY441" s="130"/>
      <c r="CZ441" s="130"/>
      <c r="DA441" s="130"/>
      <c r="DB441" s="130"/>
      <c r="DC441" s="130"/>
      <c r="DD441" s="130"/>
      <c r="DE441" s="130"/>
      <c r="DF441" s="130"/>
      <c r="DG441" s="130"/>
      <c r="DH441" s="130"/>
      <c r="DI441" s="130"/>
      <c r="DJ441" s="130"/>
      <c r="DK441" s="130"/>
      <c r="DL441" s="130"/>
      <c r="DM441" s="130"/>
      <c r="DN441" s="130"/>
      <c r="DO441" s="130"/>
      <c r="DP441" s="130"/>
      <c r="DQ441" s="130"/>
      <c r="DR441" s="130"/>
      <c r="DS441" s="130"/>
      <c r="DT441" s="130"/>
      <c r="DU441" s="130"/>
      <c r="DV441" s="130"/>
      <c r="DW441" s="130"/>
      <c r="DX441" s="130"/>
    </row>
    <row r="442" spans="1:129" x14ac:dyDescent="0.25">
      <c r="A442" s="115"/>
      <c r="B442" s="115"/>
      <c r="C442" s="115"/>
      <c r="E442" s="40"/>
      <c r="F442" s="40"/>
      <c r="G442" s="40"/>
      <c r="H442" s="40"/>
      <c r="K442" s="130"/>
      <c r="L442" s="130"/>
      <c r="M442" s="130"/>
    </row>
    <row r="443" spans="1:129" x14ac:dyDescent="0.25">
      <c r="A443" s="115"/>
      <c r="B443" s="115"/>
      <c r="C443" s="115"/>
      <c r="E443" s="40"/>
      <c r="F443" s="40"/>
      <c r="G443" s="40"/>
      <c r="H443" s="40"/>
      <c r="K443" s="130"/>
      <c r="L443" s="130"/>
      <c r="M443" s="130"/>
    </row>
    <row r="444" spans="1:129" x14ac:dyDescent="0.25">
      <c r="A444" s="115"/>
      <c r="B444" s="115"/>
      <c r="C444" s="115"/>
      <c r="E444" s="40"/>
      <c r="F444" s="40"/>
      <c r="G444" s="40"/>
      <c r="H444" s="40"/>
      <c r="K444" s="130"/>
      <c r="L444" s="130"/>
      <c r="M444" s="130"/>
    </row>
    <row r="445" spans="1:129" x14ac:dyDescent="0.25">
      <c r="A445" s="115"/>
      <c r="B445" s="115"/>
      <c r="C445" s="115"/>
      <c r="E445" s="40"/>
      <c r="F445" s="40"/>
      <c r="G445" s="40"/>
      <c r="H445" s="40"/>
      <c r="K445" s="130"/>
      <c r="L445" s="130"/>
      <c r="M445" s="130"/>
    </row>
    <row r="446" spans="1:129" x14ac:dyDescent="0.25">
      <c r="A446" s="115"/>
      <c r="B446" s="115"/>
      <c r="C446" s="115"/>
      <c r="E446" s="40"/>
      <c r="F446" s="40"/>
      <c r="G446" s="40"/>
      <c r="H446" s="40"/>
      <c r="K446" s="130"/>
      <c r="L446" s="130"/>
      <c r="M446" s="130"/>
    </row>
    <row r="447" spans="1:129" x14ac:dyDescent="0.25">
      <c r="K447" s="130"/>
      <c r="L447" s="130"/>
      <c r="M447" s="130"/>
    </row>
    <row r="448" spans="1:129" x14ac:dyDescent="0.25">
      <c r="K448" s="130"/>
      <c r="L448" s="130"/>
      <c r="M448" s="130"/>
    </row>
    <row r="449" spans="11:13" s="40" customFormat="1" x14ac:dyDescent="0.25">
      <c r="K449" s="130"/>
      <c r="L449" s="130"/>
      <c r="M449" s="130"/>
    </row>
    <row r="450" spans="11:13" s="40" customFormat="1" x14ac:dyDescent="0.25">
      <c r="K450" s="130"/>
      <c r="L450" s="130"/>
      <c r="M450" s="130"/>
    </row>
    <row r="451" spans="11:13" s="40" customFormat="1" x14ac:dyDescent="0.25">
      <c r="K451" s="130"/>
      <c r="L451" s="130"/>
      <c r="M451" s="130"/>
    </row>
    <row r="452" spans="11:13" s="40" customFormat="1" x14ac:dyDescent="0.25">
      <c r="K452" s="130"/>
      <c r="L452" s="130"/>
      <c r="M452" s="130"/>
    </row>
    <row r="453" spans="11:13" s="40" customFormat="1" x14ac:dyDescent="0.25">
      <c r="K453" s="130"/>
      <c r="L453" s="130"/>
      <c r="M453" s="130"/>
    </row>
    <row r="454" spans="11:13" s="40" customFormat="1" x14ac:dyDescent="0.25">
      <c r="K454" s="130"/>
      <c r="L454" s="130"/>
      <c r="M454" s="130"/>
    </row>
    <row r="455" spans="11:13" s="40" customFormat="1" x14ac:dyDescent="0.25">
      <c r="K455" s="130"/>
      <c r="L455" s="130"/>
      <c r="M455" s="130"/>
    </row>
    <row r="456" spans="11:13" s="40" customFormat="1" x14ac:dyDescent="0.25">
      <c r="K456" s="130"/>
      <c r="L456" s="130"/>
      <c r="M456" s="130"/>
    </row>
    <row r="457" spans="11:13" s="40" customFormat="1" x14ac:dyDescent="0.25">
      <c r="K457" s="130"/>
      <c r="L457" s="130"/>
      <c r="M457" s="130"/>
    </row>
    <row r="458" spans="11:13" s="40" customFormat="1" x14ac:dyDescent="0.25">
      <c r="K458" s="130"/>
      <c r="L458" s="130"/>
      <c r="M458" s="130"/>
    </row>
    <row r="459" spans="11:13" s="40" customFormat="1" x14ac:dyDescent="0.25">
      <c r="K459" s="130"/>
      <c r="L459" s="130"/>
      <c r="M459" s="130"/>
    </row>
    <row r="460" spans="11:13" s="40" customFormat="1" x14ac:dyDescent="0.25">
      <c r="K460" s="130"/>
      <c r="L460" s="130"/>
      <c r="M460" s="130"/>
    </row>
    <row r="461" spans="11:13" s="40" customFormat="1" x14ac:dyDescent="0.25">
      <c r="K461" s="130"/>
      <c r="L461" s="130"/>
      <c r="M461" s="130"/>
    </row>
    <row r="462" spans="11:13" s="40" customFormat="1" x14ac:dyDescent="0.25">
      <c r="K462" s="130"/>
      <c r="L462" s="130"/>
      <c r="M462" s="130"/>
    </row>
    <row r="463" spans="11:13" s="40" customFormat="1" x14ac:dyDescent="0.25">
      <c r="K463" s="130"/>
      <c r="L463" s="130"/>
      <c r="M463" s="130"/>
    </row>
    <row r="464" spans="11:13" s="40" customFormat="1" x14ac:dyDescent="0.25">
      <c r="K464" s="130"/>
      <c r="L464" s="130"/>
      <c r="M464" s="130"/>
    </row>
    <row r="465" spans="11:13" s="40" customFormat="1" x14ac:dyDescent="0.25">
      <c r="K465" s="130"/>
      <c r="L465" s="130"/>
      <c r="M465" s="130"/>
    </row>
    <row r="466" spans="11:13" s="40" customFormat="1" x14ac:dyDescent="0.25">
      <c r="K466" s="130"/>
      <c r="L466" s="130"/>
      <c r="M466" s="130"/>
    </row>
    <row r="467" spans="11:13" s="40" customFormat="1" x14ac:dyDescent="0.25">
      <c r="K467" s="130"/>
      <c r="L467" s="130"/>
      <c r="M467" s="130"/>
    </row>
    <row r="468" spans="11:13" s="40" customFormat="1" x14ac:dyDescent="0.25">
      <c r="K468" s="130"/>
      <c r="L468" s="130"/>
      <c r="M468" s="130"/>
    </row>
    <row r="469" spans="11:13" s="40" customFormat="1" x14ac:dyDescent="0.25">
      <c r="K469" s="130"/>
      <c r="L469" s="130"/>
      <c r="M469" s="130"/>
    </row>
    <row r="470" spans="11:13" s="40" customFormat="1" x14ac:dyDescent="0.25">
      <c r="K470" s="130"/>
      <c r="L470" s="130"/>
      <c r="M470" s="130"/>
    </row>
    <row r="471" spans="11:13" s="40" customFormat="1" x14ac:dyDescent="0.25">
      <c r="K471" s="130"/>
      <c r="L471" s="130"/>
      <c r="M471" s="130"/>
    </row>
    <row r="472" spans="11:13" s="40" customFormat="1" x14ac:dyDescent="0.25">
      <c r="K472" s="130"/>
      <c r="L472" s="130"/>
      <c r="M472" s="130"/>
    </row>
    <row r="473" spans="11:13" s="40" customFormat="1" x14ac:dyDescent="0.25">
      <c r="K473" s="130"/>
      <c r="L473" s="130"/>
      <c r="M473" s="130"/>
    </row>
    <row r="474" spans="11:13" s="40" customFormat="1" x14ac:dyDescent="0.25">
      <c r="K474" s="130"/>
      <c r="L474" s="130"/>
      <c r="M474" s="130"/>
    </row>
    <row r="475" spans="11:13" s="40" customFormat="1" x14ac:dyDescent="0.25">
      <c r="K475" s="130"/>
      <c r="L475" s="130"/>
      <c r="M475" s="130"/>
    </row>
    <row r="476" spans="11:13" s="40" customFormat="1" x14ac:dyDescent="0.25">
      <c r="K476" s="130"/>
      <c r="L476" s="130"/>
      <c r="M476" s="130"/>
    </row>
    <row r="477" spans="11:13" s="40" customFormat="1" x14ac:dyDescent="0.25">
      <c r="K477" s="130"/>
      <c r="L477" s="130"/>
      <c r="M477" s="130"/>
    </row>
    <row r="478" spans="11:13" s="40" customFormat="1" x14ac:dyDescent="0.25">
      <c r="K478" s="130"/>
      <c r="L478" s="130"/>
      <c r="M478" s="130"/>
    </row>
    <row r="479" spans="11:13" s="40" customFormat="1" x14ac:dyDescent="0.25">
      <c r="K479" s="130"/>
      <c r="L479" s="130"/>
      <c r="M479" s="130"/>
    </row>
    <row r="480" spans="11:13" s="40" customFormat="1" x14ac:dyDescent="0.25">
      <c r="K480" s="130"/>
      <c r="L480" s="130"/>
      <c r="M480" s="130"/>
    </row>
    <row r="481" spans="11:13" s="40" customFormat="1" x14ac:dyDescent="0.25">
      <c r="K481" s="130"/>
      <c r="L481" s="130"/>
      <c r="M481" s="130"/>
    </row>
    <row r="482" spans="11:13" s="40" customFormat="1" x14ac:dyDescent="0.25">
      <c r="K482" s="130"/>
      <c r="L482" s="130"/>
      <c r="M482" s="130"/>
    </row>
    <row r="483" spans="11:13" s="40" customFormat="1" x14ac:dyDescent="0.25">
      <c r="K483" s="130"/>
      <c r="L483" s="130"/>
      <c r="M483" s="130"/>
    </row>
    <row r="484" spans="11:13" s="40" customFormat="1" x14ac:dyDescent="0.25">
      <c r="K484" s="130"/>
      <c r="L484" s="130"/>
      <c r="M484" s="130"/>
    </row>
    <row r="485" spans="11:13" s="40" customFormat="1" x14ac:dyDescent="0.25">
      <c r="K485" s="130"/>
      <c r="L485" s="130"/>
      <c r="M485" s="130"/>
    </row>
    <row r="486" spans="11:13" s="40" customFormat="1" x14ac:dyDescent="0.25">
      <c r="K486" s="130"/>
      <c r="L486" s="130"/>
      <c r="M486" s="130"/>
    </row>
    <row r="487" spans="11:13" s="40" customFormat="1" x14ac:dyDescent="0.25">
      <c r="K487" s="130"/>
      <c r="L487" s="130"/>
      <c r="M487" s="130"/>
    </row>
    <row r="488" spans="11:13" s="40" customFormat="1" x14ac:dyDescent="0.25">
      <c r="K488" s="130"/>
      <c r="L488" s="130"/>
      <c r="M488" s="130"/>
    </row>
    <row r="489" spans="11:13" s="40" customFormat="1" x14ac:dyDescent="0.25">
      <c r="K489" s="130"/>
      <c r="L489" s="130"/>
      <c r="M489" s="130"/>
    </row>
    <row r="490" spans="11:13" s="40" customFormat="1" x14ac:dyDescent="0.25">
      <c r="K490" s="130"/>
      <c r="L490" s="130"/>
      <c r="M490" s="130"/>
    </row>
    <row r="491" spans="11:13" s="40" customFormat="1" x14ac:dyDescent="0.25">
      <c r="K491" s="130"/>
      <c r="L491" s="130"/>
      <c r="M491" s="130"/>
    </row>
    <row r="492" spans="11:13" s="40" customFormat="1" x14ac:dyDescent="0.25">
      <c r="K492" s="130"/>
      <c r="L492" s="130"/>
      <c r="M492" s="130"/>
    </row>
    <row r="493" spans="11:13" s="40" customFormat="1" x14ac:dyDescent="0.25">
      <c r="K493" s="130"/>
      <c r="L493" s="130"/>
      <c r="M493" s="130"/>
    </row>
    <row r="494" spans="11:13" s="40" customFormat="1" x14ac:dyDescent="0.25">
      <c r="K494" s="130"/>
      <c r="L494" s="130"/>
      <c r="M494" s="130"/>
    </row>
    <row r="495" spans="11:13" s="40" customFormat="1" x14ac:dyDescent="0.25">
      <c r="K495" s="130"/>
      <c r="L495" s="130"/>
      <c r="M495" s="130"/>
    </row>
    <row r="496" spans="11:13" s="40" customFormat="1" x14ac:dyDescent="0.25">
      <c r="K496" s="130"/>
      <c r="L496" s="130"/>
      <c r="M496" s="130"/>
    </row>
    <row r="497" spans="11:13" s="40" customFormat="1" x14ac:dyDescent="0.25">
      <c r="K497" s="130"/>
      <c r="L497" s="130"/>
      <c r="M497" s="130"/>
    </row>
    <row r="498" spans="11:13" s="40" customFormat="1" x14ac:dyDescent="0.25">
      <c r="K498" s="130"/>
      <c r="L498" s="130"/>
      <c r="M498" s="130"/>
    </row>
    <row r="499" spans="11:13" s="40" customFormat="1" x14ac:dyDescent="0.25">
      <c r="K499" s="130"/>
      <c r="L499" s="130"/>
      <c r="M499" s="130"/>
    </row>
    <row r="500" spans="11:13" s="40" customFormat="1" x14ac:dyDescent="0.25">
      <c r="K500" s="130"/>
      <c r="L500" s="130"/>
      <c r="M500" s="130"/>
    </row>
    <row r="501" spans="11:13" s="40" customFormat="1" x14ac:dyDescent="0.25">
      <c r="K501" s="130"/>
      <c r="L501" s="130"/>
      <c r="M501" s="130"/>
    </row>
    <row r="502" spans="11:13" s="40" customFormat="1" x14ac:dyDescent="0.25">
      <c r="K502" s="130"/>
      <c r="L502" s="130"/>
      <c r="M502" s="130"/>
    </row>
    <row r="503" spans="11:13" s="40" customFormat="1" x14ac:dyDescent="0.25">
      <c r="K503" s="130"/>
      <c r="L503" s="130"/>
      <c r="M503" s="130"/>
    </row>
    <row r="504" spans="11:13" s="40" customFormat="1" x14ac:dyDescent="0.25">
      <c r="K504" s="130"/>
      <c r="L504" s="130"/>
      <c r="M504" s="130"/>
    </row>
    <row r="505" spans="11:13" s="40" customFormat="1" x14ac:dyDescent="0.25">
      <c r="K505" s="130"/>
      <c r="L505" s="130"/>
      <c r="M505" s="130"/>
    </row>
    <row r="506" spans="11:13" s="40" customFormat="1" x14ac:dyDescent="0.25">
      <c r="K506" s="130"/>
      <c r="L506" s="130"/>
      <c r="M506" s="130"/>
    </row>
    <row r="507" spans="11:13" s="40" customFormat="1" x14ac:dyDescent="0.25">
      <c r="K507" s="130"/>
      <c r="L507" s="130"/>
      <c r="M507" s="130"/>
    </row>
    <row r="508" spans="11:13" s="40" customFormat="1" x14ac:dyDescent="0.25">
      <c r="K508" s="130"/>
      <c r="L508" s="130"/>
      <c r="M508" s="130"/>
    </row>
    <row r="509" spans="11:13" s="40" customFormat="1" x14ac:dyDescent="0.25">
      <c r="K509" s="130"/>
      <c r="L509" s="130"/>
      <c r="M509" s="130"/>
    </row>
    <row r="510" spans="11:13" s="40" customFormat="1" x14ac:dyDescent="0.25">
      <c r="K510" s="130"/>
      <c r="L510" s="130"/>
      <c r="M510" s="130"/>
    </row>
    <row r="511" spans="11:13" s="40" customFormat="1" x14ac:dyDescent="0.25">
      <c r="K511" s="130"/>
      <c r="L511" s="130"/>
      <c r="M511" s="130"/>
    </row>
    <row r="512" spans="11:13" s="40" customFormat="1" x14ac:dyDescent="0.25">
      <c r="K512" s="130"/>
      <c r="L512" s="130"/>
      <c r="M512" s="130"/>
    </row>
    <row r="513" spans="11:13" s="40" customFormat="1" x14ac:dyDescent="0.25">
      <c r="K513" s="130"/>
      <c r="L513" s="130"/>
      <c r="M513" s="130"/>
    </row>
    <row r="514" spans="11:13" s="40" customFormat="1" x14ac:dyDescent="0.25">
      <c r="K514" s="130"/>
      <c r="L514" s="130"/>
      <c r="M514" s="130"/>
    </row>
    <row r="515" spans="11:13" s="40" customFormat="1" x14ac:dyDescent="0.25">
      <c r="K515" s="130"/>
      <c r="L515" s="130"/>
      <c r="M515" s="130"/>
    </row>
    <row r="516" spans="11:13" s="40" customFormat="1" x14ac:dyDescent="0.25">
      <c r="K516" s="130"/>
      <c r="L516" s="130"/>
      <c r="M516" s="130"/>
    </row>
    <row r="517" spans="11:13" s="40" customFormat="1" x14ac:dyDescent="0.25">
      <c r="K517" s="130"/>
      <c r="L517" s="130"/>
      <c r="M517" s="130"/>
    </row>
    <row r="518" spans="11:13" s="40" customFormat="1" x14ac:dyDescent="0.25">
      <c r="K518" s="130"/>
      <c r="L518" s="130"/>
      <c r="M518" s="130"/>
    </row>
    <row r="519" spans="11:13" s="40" customFormat="1" x14ac:dyDescent="0.25">
      <c r="K519" s="130"/>
      <c r="L519" s="130"/>
      <c r="M519" s="130"/>
    </row>
    <row r="520" spans="11:13" s="40" customFormat="1" x14ac:dyDescent="0.25">
      <c r="K520" s="130"/>
      <c r="L520" s="130"/>
      <c r="M520" s="130"/>
    </row>
    <row r="521" spans="11:13" s="40" customFormat="1" x14ac:dyDescent="0.25">
      <c r="K521" s="130"/>
      <c r="L521" s="130"/>
      <c r="M521" s="130"/>
    </row>
    <row r="522" spans="11:13" s="40" customFormat="1" x14ac:dyDescent="0.25">
      <c r="K522" s="130"/>
      <c r="L522" s="130"/>
      <c r="M522" s="130"/>
    </row>
    <row r="523" spans="11:13" s="40" customFormat="1" x14ac:dyDescent="0.25">
      <c r="K523" s="130"/>
      <c r="L523" s="130"/>
      <c r="M523" s="130"/>
    </row>
    <row r="524" spans="11:13" s="40" customFormat="1" x14ac:dyDescent="0.25">
      <c r="K524" s="130"/>
      <c r="L524" s="130"/>
      <c r="M524" s="130"/>
    </row>
    <row r="525" spans="11:13" s="40" customFormat="1" x14ac:dyDescent="0.25">
      <c r="K525" s="130"/>
      <c r="L525" s="130"/>
      <c r="M525" s="130"/>
    </row>
    <row r="526" spans="11:13" s="40" customFormat="1" x14ac:dyDescent="0.25">
      <c r="K526" s="130"/>
      <c r="L526" s="130"/>
      <c r="M526" s="130"/>
    </row>
    <row r="527" spans="11:13" s="40" customFormat="1" x14ac:dyDescent="0.25">
      <c r="K527" s="130"/>
      <c r="L527" s="130"/>
      <c r="M527" s="130"/>
    </row>
    <row r="528" spans="11:13" s="40" customFormat="1" x14ac:dyDescent="0.25">
      <c r="K528" s="130"/>
      <c r="L528" s="130"/>
      <c r="M528" s="130"/>
    </row>
    <row r="529" spans="11:13" s="40" customFormat="1" x14ac:dyDescent="0.25">
      <c r="K529" s="130"/>
      <c r="L529" s="130"/>
      <c r="M529" s="130"/>
    </row>
    <row r="530" spans="11:13" s="40" customFormat="1" x14ac:dyDescent="0.25">
      <c r="K530" s="130"/>
      <c r="L530" s="130"/>
      <c r="M530" s="130"/>
    </row>
    <row r="531" spans="11:13" s="40" customFormat="1" x14ac:dyDescent="0.25">
      <c r="K531" s="130"/>
      <c r="L531" s="130"/>
      <c r="M531" s="130"/>
    </row>
    <row r="532" spans="11:13" s="40" customFormat="1" x14ac:dyDescent="0.25">
      <c r="K532" s="130"/>
      <c r="L532" s="130"/>
      <c r="M532" s="130"/>
    </row>
    <row r="533" spans="11:13" s="40" customFormat="1" x14ac:dyDescent="0.25">
      <c r="K533" s="130"/>
      <c r="L533" s="130"/>
      <c r="M533" s="130"/>
    </row>
    <row r="534" spans="11:13" s="40" customFormat="1" x14ac:dyDescent="0.25">
      <c r="K534" s="130"/>
      <c r="L534" s="130"/>
      <c r="M534" s="130"/>
    </row>
    <row r="535" spans="11:13" s="40" customFormat="1" x14ac:dyDescent="0.25">
      <c r="K535" s="130"/>
      <c r="L535" s="130"/>
      <c r="M535" s="130"/>
    </row>
    <row r="536" spans="11:13" s="40" customFormat="1" x14ac:dyDescent="0.25">
      <c r="K536" s="130"/>
      <c r="L536" s="130"/>
      <c r="M536" s="130"/>
    </row>
    <row r="537" spans="11:13" s="40" customFormat="1" x14ac:dyDescent="0.25">
      <c r="K537" s="130"/>
      <c r="L537" s="130"/>
      <c r="M537" s="130"/>
    </row>
    <row r="538" spans="11:13" s="40" customFormat="1" x14ac:dyDescent="0.25">
      <c r="K538" s="130"/>
      <c r="L538" s="130"/>
      <c r="M538" s="130"/>
    </row>
    <row r="539" spans="11:13" s="40" customFormat="1" x14ac:dyDescent="0.25">
      <c r="K539" s="130"/>
      <c r="L539" s="130"/>
      <c r="M539" s="130"/>
    </row>
    <row r="540" spans="11:13" s="40" customFormat="1" x14ac:dyDescent="0.25">
      <c r="K540" s="130"/>
      <c r="L540" s="130"/>
      <c r="M540" s="130"/>
    </row>
    <row r="541" spans="11:13" s="40" customFormat="1" x14ac:dyDescent="0.25">
      <c r="K541" s="130"/>
      <c r="L541" s="130"/>
      <c r="M541" s="130"/>
    </row>
    <row r="542" spans="11:13" s="40" customFormat="1" x14ac:dyDescent="0.25">
      <c r="K542" s="130"/>
      <c r="L542" s="130"/>
      <c r="M542" s="130"/>
    </row>
    <row r="543" spans="11:13" s="40" customFormat="1" x14ac:dyDescent="0.25">
      <c r="K543" s="130"/>
      <c r="L543" s="130"/>
      <c r="M543" s="130"/>
    </row>
    <row r="544" spans="11:13" s="40" customFormat="1" x14ac:dyDescent="0.25">
      <c r="K544" s="130"/>
      <c r="L544" s="130"/>
      <c r="M544" s="130"/>
    </row>
    <row r="545" spans="11:13" s="40" customFormat="1" x14ac:dyDescent="0.25">
      <c r="K545" s="130"/>
      <c r="L545" s="130"/>
      <c r="M545" s="130"/>
    </row>
    <row r="546" spans="11:13" s="40" customFormat="1" x14ac:dyDescent="0.25">
      <c r="K546" s="130"/>
      <c r="L546" s="130"/>
      <c r="M546" s="130"/>
    </row>
    <row r="547" spans="11:13" s="40" customFormat="1" x14ac:dyDescent="0.25">
      <c r="K547" s="130"/>
      <c r="L547" s="130"/>
      <c r="M547" s="130"/>
    </row>
    <row r="548" spans="11:13" s="40" customFormat="1" x14ac:dyDescent="0.25">
      <c r="K548" s="130"/>
      <c r="L548" s="130"/>
      <c r="M548" s="130"/>
    </row>
    <row r="549" spans="11:13" s="40" customFormat="1" x14ac:dyDescent="0.25">
      <c r="K549" s="130"/>
      <c r="L549" s="130"/>
      <c r="M549" s="130"/>
    </row>
    <row r="550" spans="11:13" s="40" customFormat="1" x14ac:dyDescent="0.25">
      <c r="K550" s="130"/>
      <c r="L550" s="130"/>
      <c r="M550" s="130"/>
    </row>
    <row r="551" spans="11:13" s="40" customFormat="1" x14ac:dyDescent="0.25">
      <c r="K551" s="130"/>
      <c r="L551" s="130"/>
      <c r="M551" s="130"/>
    </row>
    <row r="552" spans="11:13" s="40" customFormat="1" x14ac:dyDescent="0.25">
      <c r="K552" s="130"/>
      <c r="L552" s="130"/>
      <c r="M552" s="130"/>
    </row>
    <row r="553" spans="11:13" s="40" customFormat="1" x14ac:dyDescent="0.25">
      <c r="K553" s="130"/>
      <c r="L553" s="130"/>
      <c r="M553" s="130"/>
    </row>
    <row r="554" spans="11:13" s="40" customFormat="1" x14ac:dyDescent="0.25">
      <c r="K554" s="130"/>
      <c r="L554" s="130"/>
      <c r="M554" s="130"/>
    </row>
    <row r="555" spans="11:13" s="40" customFormat="1" x14ac:dyDescent="0.25">
      <c r="K555" s="130"/>
      <c r="L555" s="130"/>
      <c r="M555" s="130"/>
    </row>
    <row r="556" spans="11:13" s="40" customFormat="1" x14ac:dyDescent="0.25">
      <c r="K556" s="130"/>
      <c r="L556" s="130"/>
      <c r="M556" s="130"/>
    </row>
    <row r="557" spans="11:13" s="40" customFormat="1" x14ac:dyDescent="0.25">
      <c r="K557" s="130"/>
      <c r="L557" s="130"/>
      <c r="M557" s="130"/>
    </row>
    <row r="558" spans="11:13" s="40" customFormat="1" x14ac:dyDescent="0.25">
      <c r="K558" s="130"/>
      <c r="L558" s="130"/>
      <c r="M558" s="130"/>
    </row>
    <row r="559" spans="11:13" s="40" customFormat="1" x14ac:dyDescent="0.25">
      <c r="K559" s="130"/>
      <c r="L559" s="130"/>
      <c r="M559" s="130"/>
    </row>
    <row r="560" spans="11:13" s="40" customFormat="1" x14ac:dyDescent="0.25">
      <c r="K560" s="130"/>
      <c r="L560" s="130"/>
      <c r="M560" s="130"/>
    </row>
    <row r="561" spans="11:13" s="40" customFormat="1" x14ac:dyDescent="0.25">
      <c r="K561" s="130"/>
      <c r="L561" s="130"/>
      <c r="M561" s="130"/>
    </row>
    <row r="562" spans="11:13" s="40" customFormat="1" x14ac:dyDescent="0.25">
      <c r="K562" s="130"/>
      <c r="L562" s="130"/>
      <c r="M562" s="130"/>
    </row>
    <row r="563" spans="11:13" s="40" customFormat="1" x14ac:dyDescent="0.25">
      <c r="K563" s="130"/>
      <c r="L563" s="130"/>
      <c r="M563" s="130"/>
    </row>
    <row r="564" spans="11:13" s="40" customFormat="1" x14ac:dyDescent="0.25">
      <c r="K564" s="130"/>
      <c r="L564" s="130"/>
      <c r="M564" s="130"/>
    </row>
    <row r="565" spans="11:13" s="40" customFormat="1" x14ac:dyDescent="0.25">
      <c r="K565" s="130"/>
      <c r="L565" s="130"/>
      <c r="M565" s="130"/>
    </row>
    <row r="566" spans="11:13" s="40" customFormat="1" x14ac:dyDescent="0.25">
      <c r="K566" s="130"/>
      <c r="L566" s="130"/>
      <c r="M566" s="130"/>
    </row>
    <row r="567" spans="11:13" s="40" customFormat="1" x14ac:dyDescent="0.25">
      <c r="K567" s="130"/>
      <c r="L567" s="130"/>
      <c r="M567" s="130"/>
    </row>
    <row r="568" spans="11:13" s="40" customFormat="1" x14ac:dyDescent="0.25">
      <c r="K568" s="130"/>
      <c r="L568" s="130"/>
      <c r="M568" s="130"/>
    </row>
    <row r="569" spans="11:13" s="40" customFormat="1" x14ac:dyDescent="0.25">
      <c r="K569" s="130"/>
      <c r="L569" s="130"/>
      <c r="M569" s="130"/>
    </row>
    <row r="570" spans="11:13" s="40" customFormat="1" x14ac:dyDescent="0.25">
      <c r="K570" s="130"/>
      <c r="L570" s="130"/>
      <c r="M570" s="130"/>
    </row>
    <row r="571" spans="11:13" s="40" customFormat="1" x14ac:dyDescent="0.25">
      <c r="K571" s="130"/>
      <c r="L571" s="130"/>
      <c r="M571" s="130"/>
    </row>
    <row r="572" spans="11:13" s="40" customFormat="1" x14ac:dyDescent="0.25">
      <c r="K572" s="130"/>
      <c r="L572" s="130"/>
      <c r="M572" s="130"/>
    </row>
    <row r="573" spans="11:13" s="40" customFormat="1" x14ac:dyDescent="0.25">
      <c r="K573" s="130"/>
      <c r="L573" s="130"/>
      <c r="M573" s="130"/>
    </row>
    <row r="574" spans="11:13" s="40" customFormat="1" x14ac:dyDescent="0.25">
      <c r="K574" s="130"/>
      <c r="L574" s="130"/>
      <c r="M574" s="130"/>
    </row>
    <row r="575" spans="11:13" s="40" customFormat="1" x14ac:dyDescent="0.25">
      <c r="K575" s="130"/>
      <c r="L575" s="130"/>
      <c r="M575" s="130"/>
    </row>
    <row r="576" spans="11:13" s="40" customFormat="1" x14ac:dyDescent="0.25">
      <c r="K576" s="130"/>
      <c r="L576" s="130"/>
      <c r="M576" s="130"/>
    </row>
    <row r="577" spans="11:13" s="40" customFormat="1" x14ac:dyDescent="0.25">
      <c r="K577" s="130"/>
      <c r="L577" s="130"/>
      <c r="M577" s="130"/>
    </row>
    <row r="578" spans="11:13" s="40" customFormat="1" x14ac:dyDescent="0.25">
      <c r="K578" s="130"/>
      <c r="L578" s="130"/>
      <c r="M578" s="130"/>
    </row>
    <row r="579" spans="11:13" s="40" customFormat="1" x14ac:dyDescent="0.25">
      <c r="K579" s="130"/>
      <c r="L579" s="130"/>
      <c r="M579" s="130"/>
    </row>
    <row r="580" spans="11:13" s="40" customFormat="1" x14ac:dyDescent="0.25">
      <c r="K580" s="130"/>
      <c r="L580" s="130"/>
      <c r="M580" s="130"/>
    </row>
    <row r="581" spans="11:13" s="40" customFormat="1" x14ac:dyDescent="0.25">
      <c r="K581" s="130"/>
      <c r="L581" s="130"/>
      <c r="M581" s="130"/>
    </row>
    <row r="582" spans="11:13" s="40" customFormat="1" x14ac:dyDescent="0.25">
      <c r="K582" s="130"/>
      <c r="L582" s="130"/>
      <c r="M582" s="130"/>
    </row>
    <row r="583" spans="11:13" s="40" customFormat="1" x14ac:dyDescent="0.25">
      <c r="K583" s="130"/>
      <c r="L583" s="130"/>
      <c r="M583" s="130"/>
    </row>
    <row r="584" spans="11:13" s="40" customFormat="1" x14ac:dyDescent="0.25">
      <c r="K584" s="130"/>
      <c r="L584" s="130"/>
      <c r="M584" s="130"/>
    </row>
    <row r="585" spans="11:13" s="40" customFormat="1" x14ac:dyDescent="0.25">
      <c r="K585" s="130"/>
      <c r="L585" s="130"/>
      <c r="M585" s="130"/>
    </row>
    <row r="586" spans="11:13" s="40" customFormat="1" x14ac:dyDescent="0.25">
      <c r="K586" s="130"/>
      <c r="L586" s="130"/>
      <c r="M586" s="130"/>
    </row>
    <row r="587" spans="11:13" s="40" customFormat="1" x14ac:dyDescent="0.25">
      <c r="K587" s="130"/>
      <c r="L587" s="130"/>
      <c r="M587" s="130"/>
    </row>
    <row r="588" spans="11:13" s="40" customFormat="1" x14ac:dyDescent="0.25">
      <c r="K588" s="130"/>
      <c r="L588" s="130"/>
      <c r="M588" s="130"/>
    </row>
    <row r="589" spans="11:13" s="40" customFormat="1" x14ac:dyDescent="0.25">
      <c r="K589" s="130"/>
      <c r="L589" s="130"/>
      <c r="M589" s="130"/>
    </row>
    <row r="590" spans="11:13" s="40" customFormat="1" x14ac:dyDescent="0.25">
      <c r="K590" s="130"/>
      <c r="L590" s="130"/>
      <c r="M590" s="130"/>
    </row>
    <row r="591" spans="11:13" s="40" customFormat="1" x14ac:dyDescent="0.25">
      <c r="K591" s="130"/>
      <c r="L591" s="130"/>
      <c r="M591" s="130"/>
    </row>
    <row r="592" spans="11:13" s="40" customFormat="1" x14ac:dyDescent="0.25">
      <c r="K592" s="130"/>
      <c r="L592" s="130"/>
      <c r="M592" s="130"/>
    </row>
    <row r="593" spans="11:13" s="40" customFormat="1" x14ac:dyDescent="0.25">
      <c r="K593" s="130"/>
      <c r="L593" s="130"/>
      <c r="M593" s="130"/>
    </row>
    <row r="594" spans="11:13" s="40" customFormat="1" x14ac:dyDescent="0.25">
      <c r="K594" s="130"/>
      <c r="L594" s="130"/>
      <c r="M594" s="130"/>
    </row>
    <row r="595" spans="11:13" s="40" customFormat="1" x14ac:dyDescent="0.25">
      <c r="K595" s="130"/>
      <c r="L595" s="130"/>
      <c r="M595" s="130"/>
    </row>
    <row r="596" spans="11:13" s="40" customFormat="1" x14ac:dyDescent="0.25">
      <c r="K596" s="130"/>
      <c r="L596" s="130"/>
      <c r="M596" s="130"/>
    </row>
    <row r="597" spans="11:13" s="40" customFormat="1" x14ac:dyDescent="0.25">
      <c r="K597" s="130"/>
      <c r="L597" s="130"/>
      <c r="M597" s="130"/>
    </row>
    <row r="598" spans="11:13" s="40" customFormat="1" x14ac:dyDescent="0.25">
      <c r="K598" s="130"/>
      <c r="L598" s="130"/>
      <c r="M598" s="130"/>
    </row>
    <row r="599" spans="11:13" s="40" customFormat="1" x14ac:dyDescent="0.25">
      <c r="K599" s="130"/>
      <c r="L599" s="130"/>
      <c r="M599" s="130"/>
    </row>
    <row r="600" spans="11:13" s="40" customFormat="1" x14ac:dyDescent="0.25">
      <c r="K600" s="130"/>
      <c r="L600" s="130"/>
      <c r="M600" s="130"/>
    </row>
    <row r="601" spans="11:13" s="40" customFormat="1" x14ac:dyDescent="0.25">
      <c r="K601" s="130"/>
      <c r="L601" s="130"/>
      <c r="M601" s="130"/>
    </row>
    <row r="602" spans="11:13" s="40" customFormat="1" x14ac:dyDescent="0.25">
      <c r="K602" s="130"/>
      <c r="L602" s="130"/>
      <c r="M602" s="130"/>
    </row>
    <row r="603" spans="11:13" s="40" customFormat="1" x14ac:dyDescent="0.25">
      <c r="K603" s="130"/>
      <c r="L603" s="130"/>
      <c r="M603" s="130"/>
    </row>
    <row r="604" spans="11:13" s="40" customFormat="1" x14ac:dyDescent="0.25">
      <c r="K604" s="130"/>
      <c r="L604" s="130"/>
      <c r="M604" s="130"/>
    </row>
    <row r="605" spans="11:13" s="40" customFormat="1" x14ac:dyDescent="0.25">
      <c r="K605" s="130"/>
      <c r="L605" s="130"/>
      <c r="M605" s="130"/>
    </row>
    <row r="606" spans="11:13" s="40" customFormat="1" x14ac:dyDescent="0.25">
      <c r="K606" s="130"/>
      <c r="L606" s="130"/>
      <c r="M606" s="130"/>
    </row>
    <row r="607" spans="11:13" s="40" customFormat="1" x14ac:dyDescent="0.25">
      <c r="K607" s="130"/>
      <c r="L607" s="130"/>
      <c r="M607" s="130"/>
    </row>
    <row r="608" spans="11:13" s="40" customFormat="1" x14ac:dyDescent="0.25">
      <c r="K608" s="130"/>
      <c r="L608" s="130"/>
      <c r="M608" s="130"/>
    </row>
    <row r="609" spans="11:13" s="40" customFormat="1" x14ac:dyDescent="0.25">
      <c r="K609" s="130"/>
      <c r="L609" s="130"/>
      <c r="M609" s="130"/>
    </row>
    <row r="610" spans="11:13" s="40" customFormat="1" x14ac:dyDescent="0.25">
      <c r="K610" s="130"/>
      <c r="L610" s="130"/>
      <c r="M610" s="130"/>
    </row>
    <row r="611" spans="11:13" s="40" customFormat="1" x14ac:dyDescent="0.25">
      <c r="K611" s="130"/>
      <c r="L611" s="130"/>
      <c r="M611" s="130"/>
    </row>
    <row r="612" spans="11:13" s="40" customFormat="1" x14ac:dyDescent="0.25">
      <c r="K612" s="130"/>
      <c r="L612" s="130"/>
      <c r="M612" s="130"/>
    </row>
    <row r="613" spans="11:13" s="40" customFormat="1" x14ac:dyDescent="0.25">
      <c r="K613" s="130"/>
      <c r="L613" s="130"/>
      <c r="M613" s="130"/>
    </row>
    <row r="614" spans="11:13" s="40" customFormat="1" x14ac:dyDescent="0.25">
      <c r="K614" s="130"/>
      <c r="L614" s="130"/>
      <c r="M614" s="130"/>
    </row>
    <row r="615" spans="11:13" s="40" customFormat="1" x14ac:dyDescent="0.25">
      <c r="K615" s="130"/>
      <c r="L615" s="130"/>
      <c r="M615" s="130"/>
    </row>
    <row r="616" spans="11:13" s="40" customFormat="1" x14ac:dyDescent="0.25">
      <c r="K616" s="130"/>
      <c r="L616" s="130"/>
      <c r="M616" s="130"/>
    </row>
    <row r="617" spans="11:13" s="40" customFormat="1" x14ac:dyDescent="0.25">
      <c r="K617" s="130"/>
      <c r="L617" s="130"/>
      <c r="M617" s="130"/>
    </row>
    <row r="618" spans="11:13" s="40" customFormat="1" x14ac:dyDescent="0.25">
      <c r="K618" s="130"/>
      <c r="L618" s="130"/>
      <c r="M618" s="130"/>
    </row>
    <row r="619" spans="11:13" s="40" customFormat="1" x14ac:dyDescent="0.25">
      <c r="K619" s="130"/>
      <c r="L619" s="130"/>
      <c r="M619" s="130"/>
    </row>
    <row r="620" spans="11:13" s="40" customFormat="1" x14ac:dyDescent="0.25">
      <c r="K620" s="130"/>
      <c r="L620" s="130"/>
      <c r="M620" s="130"/>
    </row>
    <row r="621" spans="11:13" s="40" customFormat="1" x14ac:dyDescent="0.25">
      <c r="K621" s="130"/>
      <c r="L621" s="130"/>
      <c r="M621" s="130"/>
    </row>
    <row r="622" spans="11:13" s="40" customFormat="1" x14ac:dyDescent="0.25">
      <c r="K622" s="130"/>
      <c r="L622" s="130"/>
      <c r="M622" s="130"/>
    </row>
    <row r="623" spans="11:13" s="40" customFormat="1" x14ac:dyDescent="0.25">
      <c r="K623" s="130"/>
      <c r="L623" s="130"/>
      <c r="M623" s="130"/>
    </row>
    <row r="624" spans="11:13" s="40" customFormat="1" x14ac:dyDescent="0.25">
      <c r="K624" s="130"/>
      <c r="L624" s="130"/>
      <c r="M624" s="130"/>
    </row>
    <row r="625" spans="11:13" s="40" customFormat="1" x14ac:dyDescent="0.25">
      <c r="K625" s="130"/>
      <c r="L625" s="130"/>
      <c r="M625" s="130"/>
    </row>
    <row r="626" spans="11:13" s="40" customFormat="1" x14ac:dyDescent="0.25">
      <c r="K626" s="130"/>
      <c r="L626" s="130"/>
      <c r="M626" s="130"/>
    </row>
    <row r="627" spans="11:13" s="40" customFormat="1" x14ac:dyDescent="0.25">
      <c r="K627" s="130"/>
      <c r="L627" s="130"/>
      <c r="M627" s="130"/>
    </row>
    <row r="628" spans="11:13" s="40" customFormat="1" x14ac:dyDescent="0.25">
      <c r="K628" s="130"/>
      <c r="L628" s="130"/>
      <c r="M628" s="130"/>
    </row>
    <row r="629" spans="11:13" s="40" customFormat="1" x14ac:dyDescent="0.25">
      <c r="K629" s="130"/>
      <c r="L629" s="130"/>
      <c r="M629" s="130"/>
    </row>
    <row r="630" spans="11:13" s="40" customFormat="1" x14ac:dyDescent="0.25">
      <c r="K630" s="130"/>
      <c r="L630" s="130"/>
      <c r="M630" s="130"/>
    </row>
    <row r="631" spans="11:13" s="40" customFormat="1" x14ac:dyDescent="0.25">
      <c r="K631" s="130"/>
      <c r="L631" s="130"/>
      <c r="M631" s="130"/>
    </row>
    <row r="632" spans="11:13" s="40" customFormat="1" x14ac:dyDescent="0.25">
      <c r="K632" s="130"/>
      <c r="L632" s="130"/>
      <c r="M632" s="130"/>
    </row>
    <row r="633" spans="11:13" s="40" customFormat="1" x14ac:dyDescent="0.25">
      <c r="K633" s="130"/>
      <c r="L633" s="130"/>
      <c r="M633" s="130"/>
    </row>
    <row r="634" spans="11:13" s="40" customFormat="1" x14ac:dyDescent="0.25">
      <c r="K634" s="130"/>
      <c r="L634" s="130"/>
      <c r="M634" s="130"/>
    </row>
    <row r="635" spans="11:13" s="40" customFormat="1" x14ac:dyDescent="0.25">
      <c r="K635" s="130"/>
      <c r="L635" s="130"/>
      <c r="M635" s="130"/>
    </row>
    <row r="636" spans="11:13" s="40" customFormat="1" x14ac:dyDescent="0.25">
      <c r="K636" s="130"/>
      <c r="L636" s="130"/>
      <c r="M636" s="130"/>
    </row>
    <row r="637" spans="11:13" s="40" customFormat="1" x14ac:dyDescent="0.25">
      <c r="K637" s="130"/>
      <c r="L637" s="130"/>
      <c r="M637" s="130"/>
    </row>
    <row r="638" spans="11:13" s="40" customFormat="1" x14ac:dyDescent="0.25">
      <c r="K638" s="130"/>
      <c r="L638" s="130"/>
      <c r="M638" s="130"/>
    </row>
    <row r="639" spans="11:13" s="40" customFormat="1" x14ac:dyDescent="0.25">
      <c r="K639" s="130"/>
      <c r="L639" s="130"/>
      <c r="M639" s="130"/>
    </row>
    <row r="640" spans="11:13" s="40" customFormat="1" x14ac:dyDescent="0.25">
      <c r="K640" s="130"/>
      <c r="L640" s="130"/>
      <c r="M640" s="130"/>
    </row>
    <row r="641" spans="11:13" s="40" customFormat="1" x14ac:dyDescent="0.25">
      <c r="K641" s="130"/>
      <c r="L641" s="130"/>
      <c r="M641" s="130"/>
    </row>
    <row r="642" spans="11:13" s="40" customFormat="1" x14ac:dyDescent="0.25">
      <c r="K642" s="130"/>
      <c r="L642" s="130"/>
      <c r="M642" s="130"/>
    </row>
    <row r="643" spans="11:13" s="40" customFormat="1" x14ac:dyDescent="0.25">
      <c r="K643" s="130"/>
      <c r="L643" s="130"/>
      <c r="M643" s="130"/>
    </row>
    <row r="644" spans="11:13" s="40" customFormat="1" x14ac:dyDescent="0.25">
      <c r="K644" s="130"/>
      <c r="L644" s="130"/>
      <c r="M644" s="130"/>
    </row>
    <row r="645" spans="11:13" s="40" customFormat="1" x14ac:dyDescent="0.25">
      <c r="K645" s="130"/>
      <c r="L645" s="130"/>
      <c r="M645" s="130"/>
    </row>
    <row r="646" spans="11:13" s="40" customFormat="1" x14ac:dyDescent="0.25">
      <c r="K646" s="130"/>
      <c r="L646" s="130"/>
      <c r="M646" s="130"/>
    </row>
    <row r="647" spans="11:13" s="40" customFormat="1" x14ac:dyDescent="0.25">
      <c r="K647" s="130"/>
      <c r="L647" s="130"/>
      <c r="M647" s="130"/>
    </row>
    <row r="648" spans="11:13" s="40" customFormat="1" x14ac:dyDescent="0.25">
      <c r="K648" s="130"/>
      <c r="L648" s="130"/>
      <c r="M648" s="130"/>
    </row>
    <row r="649" spans="11:13" s="40" customFormat="1" x14ac:dyDescent="0.25">
      <c r="K649" s="130"/>
      <c r="L649" s="130"/>
      <c r="M649" s="130"/>
    </row>
    <row r="650" spans="11:13" s="40" customFormat="1" x14ac:dyDescent="0.25">
      <c r="K650" s="130"/>
      <c r="L650" s="130"/>
      <c r="M650" s="130"/>
    </row>
    <row r="651" spans="11:13" s="40" customFormat="1" x14ac:dyDescent="0.25">
      <c r="K651" s="130"/>
      <c r="L651" s="130"/>
      <c r="M651" s="130"/>
    </row>
    <row r="652" spans="11:13" s="40" customFormat="1" x14ac:dyDescent="0.25">
      <c r="K652" s="130"/>
      <c r="L652" s="130"/>
      <c r="M652" s="130"/>
    </row>
    <row r="653" spans="11:13" s="40" customFormat="1" x14ac:dyDescent="0.25">
      <c r="K653" s="130"/>
      <c r="L653" s="130"/>
      <c r="M653" s="130"/>
    </row>
    <row r="654" spans="11:13" s="40" customFormat="1" x14ac:dyDescent="0.25">
      <c r="K654" s="130"/>
      <c r="L654" s="130"/>
      <c r="M654" s="130"/>
    </row>
    <row r="655" spans="11:13" s="40" customFormat="1" x14ac:dyDescent="0.25">
      <c r="K655" s="130"/>
      <c r="L655" s="130"/>
      <c r="M655" s="130"/>
    </row>
    <row r="656" spans="11:13" s="40" customFormat="1" x14ac:dyDescent="0.25">
      <c r="K656" s="130"/>
      <c r="L656" s="130"/>
      <c r="M656" s="130"/>
    </row>
    <row r="657" spans="11:13" s="40" customFormat="1" x14ac:dyDescent="0.25">
      <c r="K657" s="130"/>
      <c r="L657" s="130"/>
      <c r="M657" s="130"/>
    </row>
    <row r="658" spans="11:13" s="40" customFormat="1" x14ac:dyDescent="0.25">
      <c r="K658" s="130"/>
      <c r="L658" s="130"/>
      <c r="M658" s="130"/>
    </row>
    <row r="659" spans="11:13" s="40" customFormat="1" x14ac:dyDescent="0.25">
      <c r="K659" s="130"/>
      <c r="L659" s="130"/>
      <c r="M659" s="130"/>
    </row>
    <row r="660" spans="11:13" s="40" customFormat="1" x14ac:dyDescent="0.25">
      <c r="K660" s="130"/>
      <c r="L660" s="130"/>
      <c r="M660" s="130"/>
    </row>
    <row r="661" spans="11:13" s="40" customFormat="1" x14ac:dyDescent="0.25">
      <c r="K661" s="130"/>
      <c r="L661" s="130"/>
      <c r="M661" s="130"/>
    </row>
    <row r="662" spans="11:13" s="40" customFormat="1" x14ac:dyDescent="0.25">
      <c r="K662" s="130"/>
      <c r="L662" s="130"/>
      <c r="M662" s="130"/>
    </row>
    <row r="663" spans="11:13" s="40" customFormat="1" x14ac:dyDescent="0.25">
      <c r="K663" s="130"/>
      <c r="L663" s="130"/>
      <c r="M663" s="130"/>
    </row>
    <row r="664" spans="11:13" s="40" customFormat="1" x14ac:dyDescent="0.25">
      <c r="K664" s="130"/>
      <c r="L664" s="130"/>
      <c r="M664" s="130"/>
    </row>
    <row r="665" spans="11:13" s="40" customFormat="1" x14ac:dyDescent="0.25">
      <c r="K665" s="130"/>
      <c r="L665" s="130"/>
      <c r="M665" s="130"/>
    </row>
    <row r="666" spans="11:13" s="40" customFormat="1" x14ac:dyDescent="0.25">
      <c r="K666" s="130"/>
      <c r="L666" s="130"/>
      <c r="M666" s="130"/>
    </row>
    <row r="667" spans="11:13" s="40" customFormat="1" x14ac:dyDescent="0.25">
      <c r="K667" s="130"/>
      <c r="L667" s="130"/>
      <c r="M667" s="130"/>
    </row>
    <row r="668" spans="11:13" s="40" customFormat="1" x14ac:dyDescent="0.25">
      <c r="K668" s="130"/>
      <c r="L668" s="130"/>
      <c r="M668" s="130"/>
    </row>
    <row r="669" spans="11:13" s="40" customFormat="1" x14ac:dyDescent="0.25">
      <c r="K669" s="130"/>
      <c r="L669" s="130"/>
      <c r="M669" s="130"/>
    </row>
    <row r="670" spans="11:13" s="40" customFormat="1" x14ac:dyDescent="0.25">
      <c r="K670" s="130"/>
      <c r="L670" s="130"/>
      <c r="M670" s="130"/>
    </row>
    <row r="671" spans="11:13" s="40" customFormat="1" x14ac:dyDescent="0.25">
      <c r="K671" s="130"/>
      <c r="L671" s="130"/>
      <c r="M671" s="130"/>
    </row>
    <row r="672" spans="11:13" s="40" customFormat="1" x14ac:dyDescent="0.25">
      <c r="K672" s="130"/>
      <c r="L672" s="130"/>
      <c r="M672" s="130"/>
    </row>
    <row r="673" spans="11:13" s="40" customFormat="1" x14ac:dyDescent="0.25">
      <c r="K673" s="130"/>
      <c r="L673" s="130"/>
      <c r="M673" s="130"/>
    </row>
    <row r="674" spans="11:13" s="40" customFormat="1" x14ac:dyDescent="0.25">
      <c r="K674" s="130"/>
      <c r="L674" s="130"/>
      <c r="M674" s="130"/>
    </row>
    <row r="675" spans="11:13" s="40" customFormat="1" x14ac:dyDescent="0.25">
      <c r="K675" s="130"/>
      <c r="L675" s="130"/>
      <c r="M675" s="130"/>
    </row>
    <row r="676" spans="11:13" s="40" customFormat="1" x14ac:dyDescent="0.25">
      <c r="K676" s="130"/>
      <c r="L676" s="130"/>
      <c r="M676" s="130"/>
    </row>
    <row r="677" spans="11:13" s="40" customFormat="1" x14ac:dyDescent="0.25">
      <c r="K677" s="130"/>
      <c r="L677" s="130"/>
      <c r="M677" s="130"/>
    </row>
    <row r="678" spans="11:13" s="40" customFormat="1" x14ac:dyDescent="0.25">
      <c r="K678" s="130"/>
      <c r="L678" s="130"/>
      <c r="M678" s="130"/>
    </row>
    <row r="679" spans="11:13" s="40" customFormat="1" x14ac:dyDescent="0.25">
      <c r="K679" s="130"/>
      <c r="L679" s="130"/>
      <c r="M679" s="130"/>
    </row>
    <row r="680" spans="11:13" s="40" customFormat="1" x14ac:dyDescent="0.25">
      <c r="K680" s="130"/>
      <c r="L680" s="130"/>
      <c r="M680" s="130"/>
    </row>
    <row r="681" spans="11:13" s="40" customFormat="1" x14ac:dyDescent="0.25">
      <c r="K681" s="130"/>
      <c r="L681" s="130"/>
      <c r="M681" s="130"/>
    </row>
    <row r="682" spans="11:13" s="40" customFormat="1" x14ac:dyDescent="0.25">
      <c r="K682" s="130"/>
      <c r="L682" s="130"/>
      <c r="M682" s="130"/>
    </row>
    <row r="683" spans="11:13" s="40" customFormat="1" x14ac:dyDescent="0.25">
      <c r="K683" s="130"/>
      <c r="L683" s="130"/>
      <c r="M683" s="130"/>
    </row>
    <row r="684" spans="11:13" s="40" customFormat="1" x14ac:dyDescent="0.25">
      <c r="K684" s="130"/>
      <c r="L684" s="130"/>
      <c r="M684" s="130"/>
    </row>
    <row r="685" spans="11:13" s="40" customFormat="1" x14ac:dyDescent="0.25">
      <c r="K685" s="130"/>
      <c r="L685" s="130"/>
      <c r="M685" s="130"/>
    </row>
    <row r="686" spans="11:13" s="40" customFormat="1" x14ac:dyDescent="0.25">
      <c r="K686" s="130"/>
      <c r="L686" s="130"/>
      <c r="M686" s="130"/>
    </row>
    <row r="687" spans="11:13" s="40" customFormat="1" x14ac:dyDescent="0.25">
      <c r="K687" s="130"/>
      <c r="L687" s="130"/>
      <c r="M687" s="130"/>
    </row>
    <row r="688" spans="11:13" s="40" customFormat="1" x14ac:dyDescent="0.25">
      <c r="K688" s="130"/>
      <c r="L688" s="130"/>
      <c r="M688" s="130"/>
    </row>
    <row r="689" spans="11:13" s="40" customFormat="1" x14ac:dyDescent="0.25">
      <c r="K689" s="130"/>
      <c r="L689" s="130"/>
      <c r="M689" s="130"/>
    </row>
    <row r="690" spans="11:13" s="40" customFormat="1" x14ac:dyDescent="0.25">
      <c r="K690" s="130"/>
      <c r="L690" s="130"/>
      <c r="M690" s="130"/>
    </row>
    <row r="691" spans="11:13" s="40" customFormat="1" x14ac:dyDescent="0.25">
      <c r="K691" s="130"/>
      <c r="L691" s="130"/>
      <c r="M691" s="130"/>
    </row>
    <row r="692" spans="11:13" s="40" customFormat="1" x14ac:dyDescent="0.25">
      <c r="K692" s="130"/>
      <c r="L692" s="130"/>
      <c r="M692" s="130"/>
    </row>
    <row r="693" spans="11:13" s="40" customFormat="1" x14ac:dyDescent="0.25">
      <c r="K693" s="130"/>
      <c r="L693" s="130"/>
      <c r="M693" s="130"/>
    </row>
    <row r="694" spans="11:13" s="40" customFormat="1" x14ac:dyDescent="0.25">
      <c r="K694" s="130"/>
      <c r="L694" s="130"/>
      <c r="M694" s="130"/>
    </row>
    <row r="695" spans="11:13" s="40" customFormat="1" x14ac:dyDescent="0.25">
      <c r="K695" s="130"/>
      <c r="L695" s="130"/>
      <c r="M695" s="130"/>
    </row>
    <row r="696" spans="11:13" s="40" customFormat="1" x14ac:dyDescent="0.25">
      <c r="K696" s="130"/>
      <c r="L696" s="130"/>
      <c r="M696" s="130"/>
    </row>
    <row r="697" spans="11:13" s="40" customFormat="1" x14ac:dyDescent="0.25">
      <c r="K697" s="130"/>
      <c r="L697" s="130"/>
      <c r="M697" s="130"/>
    </row>
    <row r="698" spans="11:13" s="40" customFormat="1" x14ac:dyDescent="0.25">
      <c r="K698" s="130"/>
      <c r="L698" s="130"/>
      <c r="M698" s="130"/>
    </row>
    <row r="699" spans="11:13" s="40" customFormat="1" x14ac:dyDescent="0.25">
      <c r="K699" s="130"/>
      <c r="L699" s="130"/>
      <c r="M699" s="130"/>
    </row>
    <row r="700" spans="11:13" s="40" customFormat="1" x14ac:dyDescent="0.25">
      <c r="K700" s="130"/>
      <c r="L700" s="130"/>
      <c r="M700" s="130"/>
    </row>
    <row r="701" spans="11:13" s="40" customFormat="1" x14ac:dyDescent="0.25">
      <c r="K701" s="130"/>
      <c r="L701" s="130"/>
      <c r="M701" s="130"/>
    </row>
    <row r="702" spans="11:13" s="40" customFormat="1" x14ac:dyDescent="0.25">
      <c r="K702" s="130"/>
      <c r="L702" s="130"/>
      <c r="M702" s="130"/>
    </row>
    <row r="703" spans="11:13" s="40" customFormat="1" x14ac:dyDescent="0.25">
      <c r="K703" s="130"/>
      <c r="L703" s="130"/>
      <c r="M703" s="130"/>
    </row>
    <row r="704" spans="11:13" s="40" customFormat="1" x14ac:dyDescent="0.25">
      <c r="K704" s="130"/>
      <c r="L704" s="130"/>
      <c r="M704" s="130"/>
    </row>
    <row r="705" spans="11:13" s="40" customFormat="1" x14ac:dyDescent="0.25">
      <c r="K705" s="130"/>
      <c r="L705" s="130"/>
      <c r="M705" s="130"/>
    </row>
    <row r="706" spans="11:13" s="40" customFormat="1" x14ac:dyDescent="0.25">
      <c r="K706" s="130"/>
      <c r="L706" s="130"/>
      <c r="M706" s="130"/>
    </row>
    <row r="707" spans="11:13" s="40" customFormat="1" x14ac:dyDescent="0.25">
      <c r="K707" s="130"/>
      <c r="L707" s="130"/>
      <c r="M707" s="130"/>
    </row>
    <row r="708" spans="11:13" s="40" customFormat="1" x14ac:dyDescent="0.25">
      <c r="K708" s="130"/>
      <c r="L708" s="130"/>
      <c r="M708" s="130"/>
    </row>
    <row r="709" spans="11:13" s="40" customFormat="1" x14ac:dyDescent="0.25">
      <c r="K709" s="130"/>
      <c r="L709" s="130"/>
      <c r="M709" s="130"/>
    </row>
    <row r="710" spans="11:13" s="40" customFormat="1" x14ac:dyDescent="0.25">
      <c r="K710" s="130"/>
      <c r="L710" s="130"/>
      <c r="M710" s="130"/>
    </row>
    <row r="711" spans="11:13" s="40" customFormat="1" x14ac:dyDescent="0.25">
      <c r="K711" s="130"/>
      <c r="L711" s="130"/>
      <c r="M711" s="130"/>
    </row>
    <row r="712" spans="11:13" s="40" customFormat="1" x14ac:dyDescent="0.25">
      <c r="K712" s="130"/>
      <c r="L712" s="130"/>
      <c r="M712" s="130"/>
    </row>
    <row r="713" spans="11:13" s="40" customFormat="1" x14ac:dyDescent="0.25">
      <c r="K713" s="130"/>
      <c r="L713" s="130"/>
      <c r="M713" s="130"/>
    </row>
    <row r="714" spans="11:13" s="40" customFormat="1" x14ac:dyDescent="0.25">
      <c r="K714" s="130"/>
      <c r="L714" s="130"/>
      <c r="M714" s="130"/>
    </row>
    <row r="715" spans="11:13" s="40" customFormat="1" x14ac:dyDescent="0.25">
      <c r="K715" s="130"/>
      <c r="L715" s="130"/>
      <c r="M715" s="130"/>
    </row>
    <row r="716" spans="11:13" s="40" customFormat="1" x14ac:dyDescent="0.25">
      <c r="K716" s="130"/>
      <c r="L716" s="130"/>
      <c r="M716" s="130"/>
    </row>
    <row r="717" spans="11:13" s="40" customFormat="1" x14ac:dyDescent="0.25">
      <c r="K717" s="130"/>
      <c r="L717" s="130"/>
      <c r="M717" s="130"/>
    </row>
    <row r="718" spans="11:13" s="40" customFormat="1" x14ac:dyDescent="0.25">
      <c r="K718" s="130"/>
      <c r="L718" s="130"/>
      <c r="M718" s="130"/>
    </row>
    <row r="719" spans="11:13" s="40" customFormat="1" x14ac:dyDescent="0.25">
      <c r="K719" s="130"/>
      <c r="L719" s="130"/>
      <c r="M719" s="130"/>
    </row>
    <row r="720" spans="11:13" s="40" customFormat="1" x14ac:dyDescent="0.25">
      <c r="K720" s="130"/>
      <c r="L720" s="130"/>
      <c r="M720" s="130"/>
    </row>
    <row r="721" spans="11:13" s="40" customFormat="1" x14ac:dyDescent="0.25">
      <c r="K721" s="130"/>
      <c r="L721" s="130"/>
      <c r="M721" s="130"/>
    </row>
    <row r="722" spans="11:13" s="40" customFormat="1" x14ac:dyDescent="0.25">
      <c r="K722" s="130"/>
      <c r="L722" s="130"/>
      <c r="M722" s="130"/>
    </row>
    <row r="723" spans="11:13" s="40" customFormat="1" x14ac:dyDescent="0.25">
      <c r="K723" s="130"/>
      <c r="L723" s="130"/>
      <c r="M723" s="130"/>
    </row>
    <row r="724" spans="11:13" s="40" customFormat="1" x14ac:dyDescent="0.25">
      <c r="K724" s="130"/>
      <c r="L724" s="130"/>
      <c r="M724" s="130"/>
    </row>
    <row r="725" spans="11:13" s="40" customFormat="1" x14ac:dyDescent="0.25">
      <c r="K725" s="130"/>
      <c r="L725" s="130"/>
      <c r="M725" s="130"/>
    </row>
    <row r="726" spans="11:13" s="40" customFormat="1" x14ac:dyDescent="0.25">
      <c r="K726" s="130"/>
      <c r="L726" s="130"/>
      <c r="M726" s="130"/>
    </row>
    <row r="727" spans="11:13" s="40" customFormat="1" x14ac:dyDescent="0.25">
      <c r="K727" s="130"/>
      <c r="L727" s="130"/>
      <c r="M727" s="130"/>
    </row>
    <row r="728" spans="11:13" s="40" customFormat="1" x14ac:dyDescent="0.25">
      <c r="K728" s="130"/>
      <c r="L728" s="130"/>
      <c r="M728" s="130"/>
    </row>
    <row r="729" spans="11:13" s="40" customFormat="1" x14ac:dyDescent="0.25">
      <c r="K729" s="130"/>
      <c r="L729" s="130"/>
      <c r="M729" s="130"/>
    </row>
    <row r="730" spans="11:13" s="40" customFormat="1" x14ac:dyDescent="0.25">
      <c r="K730" s="130"/>
      <c r="L730" s="130"/>
      <c r="M730" s="130"/>
    </row>
    <row r="731" spans="11:13" s="40" customFormat="1" x14ac:dyDescent="0.25">
      <c r="K731" s="130"/>
      <c r="L731" s="130"/>
      <c r="M731" s="130"/>
    </row>
    <row r="732" spans="11:13" s="40" customFormat="1" x14ac:dyDescent="0.25">
      <c r="K732" s="130"/>
      <c r="L732" s="130"/>
      <c r="M732" s="130"/>
    </row>
    <row r="733" spans="11:13" s="40" customFormat="1" x14ac:dyDescent="0.25">
      <c r="K733" s="130"/>
      <c r="L733" s="130"/>
      <c r="M733" s="130"/>
    </row>
    <row r="734" spans="11:13" s="40" customFormat="1" x14ac:dyDescent="0.25">
      <c r="K734" s="130"/>
      <c r="L734" s="130"/>
      <c r="M734" s="130"/>
    </row>
    <row r="735" spans="11:13" s="40" customFormat="1" x14ac:dyDescent="0.25">
      <c r="K735" s="130"/>
      <c r="L735" s="130"/>
      <c r="M735" s="130"/>
    </row>
    <row r="736" spans="11:13" s="40" customFormat="1" x14ac:dyDescent="0.25">
      <c r="K736" s="130"/>
      <c r="L736" s="130"/>
      <c r="M736" s="130"/>
    </row>
    <row r="737" spans="11:13" s="40" customFormat="1" x14ac:dyDescent="0.25">
      <c r="K737" s="130"/>
      <c r="L737" s="130"/>
      <c r="M737" s="130"/>
    </row>
    <row r="738" spans="11:13" s="40" customFormat="1" x14ac:dyDescent="0.25">
      <c r="K738" s="130"/>
      <c r="L738" s="130"/>
      <c r="M738" s="130"/>
    </row>
    <row r="739" spans="11:13" s="40" customFormat="1" x14ac:dyDescent="0.25">
      <c r="K739" s="130"/>
      <c r="L739" s="130"/>
      <c r="M739" s="130"/>
    </row>
    <row r="740" spans="11:13" s="40" customFormat="1" x14ac:dyDescent="0.25">
      <c r="K740" s="130"/>
      <c r="L740" s="130"/>
      <c r="M740" s="130"/>
    </row>
    <row r="741" spans="11:13" s="40" customFormat="1" x14ac:dyDescent="0.25">
      <c r="K741" s="130"/>
      <c r="L741" s="130"/>
      <c r="M741" s="130"/>
    </row>
    <row r="742" spans="11:13" s="40" customFormat="1" x14ac:dyDescent="0.25">
      <c r="K742" s="130"/>
      <c r="L742" s="130"/>
      <c r="M742" s="130"/>
    </row>
    <row r="743" spans="11:13" s="40" customFormat="1" x14ac:dyDescent="0.25">
      <c r="K743" s="130"/>
      <c r="L743" s="130"/>
      <c r="M743" s="130"/>
    </row>
    <row r="744" spans="11:13" s="40" customFormat="1" x14ac:dyDescent="0.25">
      <c r="K744" s="130"/>
      <c r="L744" s="130"/>
      <c r="M744" s="130"/>
    </row>
    <row r="745" spans="11:13" s="40" customFormat="1" x14ac:dyDescent="0.25">
      <c r="K745" s="130"/>
      <c r="L745" s="130"/>
      <c r="M745" s="130"/>
    </row>
    <row r="746" spans="11:13" s="40" customFormat="1" x14ac:dyDescent="0.25">
      <c r="K746" s="130"/>
      <c r="L746" s="130"/>
      <c r="M746" s="130"/>
    </row>
    <row r="747" spans="11:13" s="40" customFormat="1" x14ac:dyDescent="0.25">
      <c r="K747" s="130"/>
      <c r="L747" s="130"/>
      <c r="M747" s="130"/>
    </row>
    <row r="748" spans="11:13" s="40" customFormat="1" x14ac:dyDescent="0.25">
      <c r="K748" s="130"/>
      <c r="L748" s="130"/>
      <c r="M748" s="130"/>
    </row>
    <row r="749" spans="11:13" s="40" customFormat="1" x14ac:dyDescent="0.25">
      <c r="K749" s="130"/>
      <c r="L749" s="130"/>
      <c r="M749" s="130"/>
    </row>
    <row r="750" spans="11:13" s="40" customFormat="1" x14ac:dyDescent="0.25">
      <c r="K750" s="130"/>
      <c r="L750" s="130"/>
      <c r="M750" s="130"/>
    </row>
    <row r="751" spans="11:13" s="40" customFormat="1" x14ac:dyDescent="0.25">
      <c r="K751" s="130"/>
      <c r="L751" s="130"/>
      <c r="M751" s="130"/>
    </row>
    <row r="752" spans="11:13" s="40" customFormat="1" x14ac:dyDescent="0.25">
      <c r="K752" s="130"/>
      <c r="L752" s="130"/>
      <c r="M752" s="130"/>
    </row>
    <row r="753" spans="11:13" s="40" customFormat="1" x14ac:dyDescent="0.25">
      <c r="K753" s="130"/>
      <c r="L753" s="130"/>
      <c r="M753" s="130"/>
    </row>
    <row r="754" spans="11:13" s="40" customFormat="1" x14ac:dyDescent="0.25">
      <c r="K754" s="130"/>
      <c r="L754" s="130"/>
      <c r="M754" s="130"/>
    </row>
    <row r="755" spans="11:13" s="40" customFormat="1" x14ac:dyDescent="0.25">
      <c r="K755" s="130"/>
      <c r="L755" s="130"/>
      <c r="M755" s="130"/>
    </row>
    <row r="756" spans="11:13" s="40" customFormat="1" x14ac:dyDescent="0.25">
      <c r="K756" s="130"/>
      <c r="L756" s="130"/>
      <c r="M756" s="130"/>
    </row>
    <row r="757" spans="11:13" s="40" customFormat="1" x14ac:dyDescent="0.25">
      <c r="K757" s="130"/>
      <c r="L757" s="130"/>
      <c r="M757" s="130"/>
    </row>
    <row r="758" spans="11:13" s="40" customFormat="1" x14ac:dyDescent="0.25">
      <c r="K758" s="130"/>
      <c r="L758" s="130"/>
      <c r="M758" s="130"/>
    </row>
    <row r="759" spans="11:13" s="40" customFormat="1" x14ac:dyDescent="0.25">
      <c r="K759" s="130"/>
      <c r="L759" s="130"/>
      <c r="M759" s="130"/>
    </row>
    <row r="760" spans="11:13" s="40" customFormat="1" x14ac:dyDescent="0.25">
      <c r="K760" s="130"/>
      <c r="L760" s="130"/>
      <c r="M760" s="130"/>
    </row>
    <row r="761" spans="11:13" s="40" customFormat="1" x14ac:dyDescent="0.25">
      <c r="K761" s="130"/>
      <c r="L761" s="130"/>
      <c r="M761" s="130"/>
    </row>
    <row r="762" spans="11:13" s="40" customFormat="1" x14ac:dyDescent="0.25">
      <c r="K762" s="130"/>
      <c r="L762" s="130"/>
      <c r="M762" s="130"/>
    </row>
    <row r="763" spans="11:13" s="40" customFormat="1" x14ac:dyDescent="0.25">
      <c r="K763" s="130"/>
      <c r="L763" s="130"/>
      <c r="M763" s="130"/>
    </row>
    <row r="764" spans="11:13" s="40" customFormat="1" x14ac:dyDescent="0.25">
      <c r="K764" s="130"/>
      <c r="L764" s="130"/>
      <c r="M764" s="130"/>
    </row>
    <row r="765" spans="11:13" s="40" customFormat="1" x14ac:dyDescent="0.25">
      <c r="K765" s="130"/>
      <c r="L765" s="130"/>
      <c r="M765" s="130"/>
    </row>
    <row r="766" spans="11:13" s="40" customFormat="1" x14ac:dyDescent="0.25">
      <c r="K766" s="130"/>
      <c r="L766" s="130"/>
      <c r="M766" s="130"/>
    </row>
    <row r="767" spans="11:13" s="40" customFormat="1" x14ac:dyDescent="0.25">
      <c r="K767" s="130"/>
      <c r="L767" s="130"/>
      <c r="M767" s="130"/>
    </row>
    <row r="768" spans="11:13" s="40" customFormat="1" x14ac:dyDescent="0.25">
      <c r="K768" s="130"/>
      <c r="L768" s="130"/>
      <c r="M768" s="130"/>
    </row>
    <row r="769" spans="11:13" s="40" customFormat="1" x14ac:dyDescent="0.25">
      <c r="K769" s="130"/>
      <c r="L769" s="130"/>
      <c r="M769" s="130"/>
    </row>
    <row r="770" spans="11:13" s="40" customFormat="1" x14ac:dyDescent="0.25">
      <c r="K770" s="130"/>
      <c r="L770" s="130"/>
      <c r="M770" s="130"/>
    </row>
    <row r="771" spans="11:13" s="40" customFormat="1" x14ac:dyDescent="0.25">
      <c r="K771" s="130"/>
      <c r="L771" s="130"/>
      <c r="M771" s="130"/>
    </row>
    <row r="772" spans="11:13" s="40" customFormat="1" x14ac:dyDescent="0.25">
      <c r="K772" s="130"/>
      <c r="L772" s="130"/>
      <c r="M772" s="130"/>
    </row>
    <row r="773" spans="11:13" s="40" customFormat="1" x14ac:dyDescent="0.25">
      <c r="K773" s="130"/>
      <c r="L773" s="130"/>
      <c r="M773" s="130"/>
    </row>
    <row r="774" spans="11:13" s="40" customFormat="1" x14ac:dyDescent="0.25">
      <c r="K774" s="130"/>
      <c r="L774" s="130"/>
      <c r="M774" s="130"/>
    </row>
    <row r="775" spans="11:13" s="40" customFormat="1" x14ac:dyDescent="0.25">
      <c r="K775" s="130"/>
      <c r="L775" s="130"/>
      <c r="M775" s="130"/>
    </row>
    <row r="776" spans="11:13" s="40" customFormat="1" x14ac:dyDescent="0.25">
      <c r="K776" s="130"/>
      <c r="L776" s="130"/>
      <c r="M776" s="130"/>
    </row>
    <row r="777" spans="11:13" s="40" customFormat="1" x14ac:dyDescent="0.25">
      <c r="K777" s="130"/>
      <c r="L777" s="130"/>
      <c r="M777" s="130"/>
    </row>
    <row r="778" spans="11:13" s="40" customFormat="1" x14ac:dyDescent="0.25">
      <c r="K778" s="130"/>
      <c r="L778" s="130"/>
      <c r="M778" s="130"/>
    </row>
    <row r="779" spans="11:13" s="40" customFormat="1" x14ac:dyDescent="0.25">
      <c r="K779" s="130"/>
      <c r="L779" s="130"/>
      <c r="M779" s="130"/>
    </row>
    <row r="780" spans="11:13" s="40" customFormat="1" x14ac:dyDescent="0.25">
      <c r="K780" s="130"/>
      <c r="L780" s="130"/>
      <c r="M780" s="130"/>
    </row>
    <row r="781" spans="11:13" s="40" customFormat="1" x14ac:dyDescent="0.25">
      <c r="K781" s="130"/>
      <c r="L781" s="130"/>
      <c r="M781" s="130"/>
    </row>
    <row r="782" spans="11:13" s="40" customFormat="1" x14ac:dyDescent="0.25">
      <c r="K782" s="130"/>
      <c r="L782" s="130"/>
      <c r="M782" s="130"/>
    </row>
    <row r="783" spans="11:13" s="40" customFormat="1" x14ac:dyDescent="0.25">
      <c r="K783" s="130"/>
      <c r="L783" s="130"/>
      <c r="M783" s="130"/>
    </row>
    <row r="784" spans="11:13" s="40" customFormat="1" x14ac:dyDescent="0.25">
      <c r="K784" s="130"/>
      <c r="L784" s="130"/>
      <c r="M784" s="130"/>
    </row>
    <row r="785" spans="11:13" s="40" customFormat="1" x14ac:dyDescent="0.25">
      <c r="K785" s="130"/>
      <c r="L785" s="130"/>
      <c r="M785" s="130"/>
    </row>
    <row r="786" spans="11:13" s="40" customFormat="1" x14ac:dyDescent="0.25">
      <c r="K786" s="130"/>
      <c r="L786" s="130"/>
      <c r="M786" s="130"/>
    </row>
    <row r="787" spans="11:13" s="40" customFormat="1" x14ac:dyDescent="0.25">
      <c r="K787" s="130"/>
      <c r="L787" s="130"/>
      <c r="M787" s="130"/>
    </row>
    <row r="788" spans="11:13" s="40" customFormat="1" x14ac:dyDescent="0.25">
      <c r="K788" s="130"/>
      <c r="L788" s="130"/>
      <c r="M788" s="130"/>
    </row>
    <row r="789" spans="11:13" s="40" customFormat="1" x14ac:dyDescent="0.25">
      <c r="K789" s="130"/>
      <c r="L789" s="130"/>
      <c r="M789" s="130"/>
    </row>
    <row r="790" spans="11:13" s="40" customFormat="1" x14ac:dyDescent="0.25">
      <c r="K790" s="130"/>
      <c r="L790" s="130"/>
      <c r="M790" s="130"/>
    </row>
    <row r="791" spans="11:13" s="40" customFormat="1" x14ac:dyDescent="0.25">
      <c r="K791" s="130"/>
      <c r="L791" s="130"/>
      <c r="M791" s="130"/>
    </row>
    <row r="792" spans="11:13" s="40" customFormat="1" x14ac:dyDescent="0.25">
      <c r="K792" s="130"/>
      <c r="L792" s="130"/>
      <c r="M792" s="130"/>
    </row>
    <row r="793" spans="11:13" s="40" customFormat="1" x14ac:dyDescent="0.25">
      <c r="K793" s="130"/>
      <c r="L793" s="130"/>
      <c r="M793" s="130"/>
    </row>
    <row r="794" spans="11:13" s="40" customFormat="1" x14ac:dyDescent="0.25">
      <c r="K794" s="130"/>
      <c r="L794" s="130"/>
      <c r="M794" s="130"/>
    </row>
    <row r="795" spans="11:13" s="40" customFormat="1" x14ac:dyDescent="0.25">
      <c r="K795" s="130"/>
      <c r="L795" s="130"/>
      <c r="M795" s="130"/>
    </row>
    <row r="796" spans="11:13" s="40" customFormat="1" x14ac:dyDescent="0.25">
      <c r="K796" s="130"/>
      <c r="L796" s="130"/>
      <c r="M796" s="130"/>
    </row>
    <row r="797" spans="11:13" s="40" customFormat="1" x14ac:dyDescent="0.25">
      <c r="K797" s="130"/>
      <c r="L797" s="130"/>
      <c r="M797" s="130"/>
    </row>
    <row r="798" spans="11:13" s="40" customFormat="1" x14ac:dyDescent="0.25">
      <c r="K798" s="130"/>
      <c r="L798" s="130"/>
      <c r="M798" s="130"/>
    </row>
    <row r="799" spans="11:13" s="40" customFormat="1" x14ac:dyDescent="0.25">
      <c r="K799" s="130"/>
      <c r="L799" s="130"/>
      <c r="M799" s="130"/>
    </row>
    <row r="800" spans="11:13" s="40" customFormat="1" x14ac:dyDescent="0.25">
      <c r="K800" s="130"/>
      <c r="L800" s="130"/>
      <c r="M800" s="130"/>
    </row>
    <row r="801" spans="11:13" s="40" customFormat="1" x14ac:dyDescent="0.25">
      <c r="K801" s="130"/>
      <c r="L801" s="130"/>
      <c r="M801" s="130"/>
    </row>
    <row r="802" spans="11:13" s="40" customFormat="1" x14ac:dyDescent="0.25">
      <c r="K802" s="130"/>
      <c r="L802" s="130"/>
      <c r="M802" s="130"/>
    </row>
    <row r="803" spans="11:13" s="40" customFormat="1" x14ac:dyDescent="0.25">
      <c r="K803" s="130"/>
      <c r="L803" s="130"/>
      <c r="M803" s="130"/>
    </row>
    <row r="804" spans="11:13" s="40" customFormat="1" x14ac:dyDescent="0.25">
      <c r="K804" s="130"/>
      <c r="L804" s="130"/>
      <c r="M804" s="130"/>
    </row>
    <row r="805" spans="11:13" s="40" customFormat="1" x14ac:dyDescent="0.25">
      <c r="K805" s="130"/>
      <c r="L805" s="130"/>
      <c r="M805" s="130"/>
    </row>
    <row r="806" spans="11:13" s="40" customFormat="1" x14ac:dyDescent="0.25">
      <c r="K806" s="130"/>
      <c r="L806" s="130"/>
      <c r="M806" s="130"/>
    </row>
    <row r="807" spans="11:13" s="40" customFormat="1" x14ac:dyDescent="0.25">
      <c r="K807" s="130"/>
      <c r="L807" s="130"/>
      <c r="M807" s="130"/>
    </row>
    <row r="808" spans="11:13" s="40" customFormat="1" x14ac:dyDescent="0.25">
      <c r="K808" s="130"/>
      <c r="L808" s="130"/>
      <c r="M808" s="130"/>
    </row>
    <row r="809" spans="11:13" s="40" customFormat="1" x14ac:dyDescent="0.25">
      <c r="K809" s="130"/>
      <c r="L809" s="130"/>
      <c r="M809" s="130"/>
    </row>
    <row r="810" spans="11:13" s="40" customFormat="1" x14ac:dyDescent="0.25">
      <c r="K810" s="130"/>
      <c r="L810" s="130"/>
      <c r="M810" s="130"/>
    </row>
    <row r="811" spans="11:13" s="40" customFormat="1" x14ac:dyDescent="0.25">
      <c r="K811" s="130"/>
      <c r="L811" s="130"/>
      <c r="M811" s="130"/>
    </row>
    <row r="812" spans="11:13" s="40" customFormat="1" x14ac:dyDescent="0.25">
      <c r="K812" s="130"/>
      <c r="L812" s="130"/>
      <c r="M812" s="130"/>
    </row>
    <row r="813" spans="11:13" s="40" customFormat="1" x14ac:dyDescent="0.25">
      <c r="K813" s="130"/>
      <c r="L813" s="130"/>
      <c r="M813" s="130"/>
    </row>
    <row r="814" spans="11:13" s="40" customFormat="1" x14ac:dyDescent="0.25">
      <c r="K814" s="130"/>
      <c r="L814" s="130"/>
      <c r="M814" s="130"/>
    </row>
    <row r="815" spans="11:13" s="40" customFormat="1" x14ac:dyDescent="0.25">
      <c r="K815" s="130"/>
      <c r="L815" s="130"/>
      <c r="M815" s="130"/>
    </row>
    <row r="816" spans="11:13" s="40" customFormat="1" x14ac:dyDescent="0.25">
      <c r="K816" s="130"/>
      <c r="L816" s="130"/>
      <c r="M816" s="130"/>
    </row>
    <row r="817" spans="11:13" s="40" customFormat="1" x14ac:dyDescent="0.25">
      <c r="K817" s="130"/>
      <c r="L817" s="130"/>
      <c r="M817" s="130"/>
    </row>
    <row r="818" spans="11:13" s="40" customFormat="1" x14ac:dyDescent="0.25">
      <c r="K818" s="130"/>
      <c r="L818" s="130"/>
      <c r="M818" s="130"/>
    </row>
    <row r="819" spans="11:13" s="40" customFormat="1" x14ac:dyDescent="0.25">
      <c r="K819" s="130"/>
      <c r="L819" s="130"/>
      <c r="M819" s="130"/>
    </row>
    <row r="820" spans="11:13" s="40" customFormat="1" x14ac:dyDescent="0.25">
      <c r="K820" s="130"/>
      <c r="L820" s="130"/>
      <c r="M820" s="130"/>
    </row>
    <row r="821" spans="11:13" s="40" customFormat="1" x14ac:dyDescent="0.25">
      <c r="K821" s="130"/>
      <c r="L821" s="130"/>
      <c r="M821" s="130"/>
    </row>
    <row r="822" spans="11:13" s="40" customFormat="1" x14ac:dyDescent="0.25">
      <c r="K822" s="130"/>
      <c r="L822" s="130"/>
      <c r="M822" s="130"/>
    </row>
    <row r="823" spans="11:13" s="40" customFormat="1" x14ac:dyDescent="0.25">
      <c r="K823" s="130"/>
      <c r="L823" s="130"/>
      <c r="M823" s="130"/>
    </row>
    <row r="824" spans="11:13" s="40" customFormat="1" x14ac:dyDescent="0.25">
      <c r="K824" s="130"/>
      <c r="L824" s="130"/>
      <c r="M824" s="130"/>
    </row>
    <row r="825" spans="11:13" s="40" customFormat="1" x14ac:dyDescent="0.25">
      <c r="K825" s="130"/>
      <c r="L825" s="130"/>
      <c r="M825" s="130"/>
    </row>
    <row r="826" spans="11:13" s="40" customFormat="1" x14ac:dyDescent="0.25">
      <c r="K826" s="130"/>
      <c r="L826" s="130"/>
      <c r="M826" s="130"/>
    </row>
    <row r="827" spans="11:13" s="40" customFormat="1" x14ac:dyDescent="0.25">
      <c r="K827" s="130"/>
      <c r="L827" s="130"/>
      <c r="M827" s="130"/>
    </row>
    <row r="828" spans="11:13" s="40" customFormat="1" x14ac:dyDescent="0.25">
      <c r="K828" s="130"/>
      <c r="L828" s="130"/>
      <c r="M828" s="130"/>
    </row>
    <row r="829" spans="11:13" s="40" customFormat="1" x14ac:dyDescent="0.25">
      <c r="K829" s="130"/>
      <c r="L829" s="130"/>
      <c r="M829" s="130"/>
    </row>
    <row r="830" spans="11:13" s="40" customFormat="1" x14ac:dyDescent="0.25">
      <c r="K830" s="130"/>
      <c r="L830" s="130"/>
      <c r="M830" s="130"/>
    </row>
    <row r="831" spans="11:13" s="40" customFormat="1" x14ac:dyDescent="0.25">
      <c r="K831" s="130"/>
      <c r="L831" s="130"/>
      <c r="M831" s="130"/>
    </row>
    <row r="832" spans="11:13" s="40" customFormat="1" x14ac:dyDescent="0.25">
      <c r="K832" s="130"/>
      <c r="L832" s="130"/>
      <c r="M832" s="130"/>
    </row>
    <row r="833" spans="11:13" s="40" customFormat="1" x14ac:dyDescent="0.25">
      <c r="K833" s="130"/>
      <c r="L833" s="130"/>
      <c r="M833" s="130"/>
    </row>
    <row r="834" spans="11:13" s="40" customFormat="1" x14ac:dyDescent="0.25">
      <c r="K834" s="130"/>
      <c r="L834" s="130"/>
      <c r="M834" s="130"/>
    </row>
    <row r="835" spans="11:13" s="40" customFormat="1" x14ac:dyDescent="0.25">
      <c r="K835" s="130"/>
      <c r="L835" s="130"/>
      <c r="M835" s="130"/>
    </row>
    <row r="836" spans="11:13" s="40" customFormat="1" x14ac:dyDescent="0.25">
      <c r="K836" s="130"/>
      <c r="L836" s="130"/>
      <c r="M836" s="130"/>
    </row>
    <row r="837" spans="11:13" s="40" customFormat="1" x14ac:dyDescent="0.25">
      <c r="K837" s="130"/>
      <c r="L837" s="130"/>
      <c r="M837" s="130"/>
    </row>
    <row r="838" spans="11:13" s="40" customFormat="1" x14ac:dyDescent="0.25">
      <c r="K838" s="130"/>
      <c r="L838" s="130"/>
      <c r="M838" s="130"/>
    </row>
    <row r="839" spans="11:13" s="40" customFormat="1" x14ac:dyDescent="0.25">
      <c r="K839" s="130"/>
      <c r="L839" s="130"/>
      <c r="M839" s="130"/>
    </row>
    <row r="840" spans="11:13" s="40" customFormat="1" x14ac:dyDescent="0.25">
      <c r="K840" s="130"/>
      <c r="L840" s="130"/>
      <c r="M840" s="130"/>
    </row>
    <row r="841" spans="11:13" s="40" customFormat="1" x14ac:dyDescent="0.25">
      <c r="K841" s="130"/>
      <c r="L841" s="130"/>
      <c r="M841" s="130"/>
    </row>
    <row r="842" spans="11:13" s="40" customFormat="1" x14ac:dyDescent="0.25">
      <c r="K842" s="130"/>
      <c r="L842" s="130"/>
      <c r="M842" s="130"/>
    </row>
    <row r="843" spans="11:13" s="40" customFormat="1" x14ac:dyDescent="0.25">
      <c r="K843" s="130"/>
      <c r="L843" s="130"/>
      <c r="M843" s="130"/>
    </row>
    <row r="844" spans="11:13" s="40" customFormat="1" x14ac:dyDescent="0.25">
      <c r="K844" s="130"/>
      <c r="L844" s="130"/>
      <c r="M844" s="130"/>
    </row>
    <row r="845" spans="11:13" s="40" customFormat="1" x14ac:dyDescent="0.25">
      <c r="K845" s="130"/>
      <c r="L845" s="130"/>
      <c r="M845" s="130"/>
    </row>
    <row r="846" spans="11:13" s="40" customFormat="1" x14ac:dyDescent="0.25">
      <c r="K846" s="130"/>
      <c r="L846" s="130"/>
      <c r="M846" s="130"/>
    </row>
    <row r="847" spans="11:13" s="40" customFormat="1" x14ac:dyDescent="0.25">
      <c r="K847" s="130"/>
      <c r="L847" s="130"/>
      <c r="M847" s="130"/>
    </row>
    <row r="848" spans="11:13" s="40" customFormat="1" x14ac:dyDescent="0.25">
      <c r="K848" s="130"/>
      <c r="L848" s="130"/>
      <c r="M848" s="130"/>
    </row>
    <row r="849" spans="11:13" s="40" customFormat="1" x14ac:dyDescent="0.25">
      <c r="K849" s="130"/>
      <c r="L849" s="130"/>
      <c r="M849" s="130"/>
    </row>
    <row r="850" spans="11:13" s="40" customFormat="1" x14ac:dyDescent="0.25">
      <c r="K850" s="130"/>
      <c r="L850" s="130"/>
      <c r="M850" s="130"/>
    </row>
    <row r="851" spans="11:13" s="40" customFormat="1" x14ac:dyDescent="0.25">
      <c r="K851" s="130"/>
      <c r="L851" s="130"/>
      <c r="M851" s="130"/>
    </row>
    <row r="852" spans="11:13" s="40" customFormat="1" x14ac:dyDescent="0.25">
      <c r="K852" s="130"/>
      <c r="L852" s="130"/>
      <c r="M852" s="130"/>
    </row>
    <row r="853" spans="11:13" s="40" customFormat="1" x14ac:dyDescent="0.25">
      <c r="K853" s="130"/>
      <c r="L853" s="130"/>
      <c r="M853" s="130"/>
    </row>
    <row r="854" spans="11:13" s="40" customFormat="1" x14ac:dyDescent="0.25">
      <c r="K854" s="130"/>
      <c r="L854" s="130"/>
      <c r="M854" s="130"/>
    </row>
    <row r="855" spans="11:13" s="40" customFormat="1" x14ac:dyDescent="0.25">
      <c r="K855" s="130"/>
      <c r="L855" s="130"/>
      <c r="M855" s="130"/>
    </row>
    <row r="856" spans="11:13" s="40" customFormat="1" x14ac:dyDescent="0.25">
      <c r="K856" s="130"/>
      <c r="L856" s="130"/>
      <c r="M856" s="130"/>
    </row>
    <row r="857" spans="11:13" s="40" customFormat="1" x14ac:dyDescent="0.25">
      <c r="K857" s="130"/>
      <c r="L857" s="130"/>
      <c r="M857" s="130"/>
    </row>
    <row r="858" spans="11:13" s="40" customFormat="1" x14ac:dyDescent="0.25">
      <c r="K858" s="130"/>
      <c r="L858" s="130"/>
      <c r="M858" s="130"/>
    </row>
    <row r="859" spans="11:13" s="40" customFormat="1" x14ac:dyDescent="0.25">
      <c r="K859" s="130"/>
      <c r="L859" s="130"/>
      <c r="M859" s="130"/>
    </row>
    <row r="860" spans="11:13" s="40" customFormat="1" x14ac:dyDescent="0.25">
      <c r="K860" s="130"/>
      <c r="L860" s="130"/>
      <c r="M860" s="130"/>
    </row>
    <row r="861" spans="11:13" s="40" customFormat="1" x14ac:dyDescent="0.25">
      <c r="K861" s="130"/>
      <c r="L861" s="130"/>
      <c r="M861" s="130"/>
    </row>
    <row r="862" spans="11:13" s="40" customFormat="1" x14ac:dyDescent="0.25">
      <c r="K862" s="130"/>
      <c r="L862" s="130"/>
      <c r="M862" s="130"/>
    </row>
    <row r="863" spans="11:13" s="40" customFormat="1" x14ac:dyDescent="0.25">
      <c r="K863" s="130"/>
      <c r="L863" s="130"/>
      <c r="M863" s="130"/>
    </row>
    <row r="864" spans="11:13" s="40" customFormat="1" x14ac:dyDescent="0.25">
      <c r="K864" s="130"/>
      <c r="L864" s="130"/>
      <c r="M864" s="130"/>
    </row>
    <row r="865" spans="11:13" s="40" customFormat="1" x14ac:dyDescent="0.25">
      <c r="K865" s="130"/>
      <c r="L865" s="130"/>
      <c r="M865" s="130"/>
    </row>
    <row r="866" spans="11:13" s="40" customFormat="1" x14ac:dyDescent="0.25">
      <c r="K866" s="130"/>
      <c r="L866" s="130"/>
      <c r="M866" s="130"/>
    </row>
    <row r="867" spans="11:13" s="40" customFormat="1" x14ac:dyDescent="0.25">
      <c r="K867" s="130"/>
      <c r="L867" s="130"/>
      <c r="M867" s="130"/>
    </row>
    <row r="868" spans="11:13" s="40" customFormat="1" x14ac:dyDescent="0.25">
      <c r="K868" s="130"/>
      <c r="L868" s="130"/>
      <c r="M868" s="130"/>
    </row>
    <row r="869" spans="11:13" s="40" customFormat="1" x14ac:dyDescent="0.25">
      <c r="K869" s="130"/>
      <c r="L869" s="130"/>
      <c r="M869" s="130"/>
    </row>
    <row r="870" spans="11:13" s="40" customFormat="1" x14ac:dyDescent="0.25">
      <c r="K870" s="130"/>
      <c r="L870" s="130"/>
      <c r="M870" s="130"/>
    </row>
    <row r="871" spans="11:13" s="40" customFormat="1" x14ac:dyDescent="0.25">
      <c r="K871" s="130"/>
      <c r="L871" s="130"/>
      <c r="M871" s="130"/>
    </row>
    <row r="872" spans="11:13" s="40" customFormat="1" x14ac:dyDescent="0.25">
      <c r="K872" s="130"/>
      <c r="L872" s="130"/>
      <c r="M872" s="130"/>
    </row>
    <row r="873" spans="11:13" s="40" customFormat="1" x14ac:dyDescent="0.25">
      <c r="K873" s="130"/>
      <c r="L873" s="130"/>
      <c r="M873" s="130"/>
    </row>
    <row r="874" spans="11:13" s="40" customFormat="1" x14ac:dyDescent="0.25">
      <c r="K874" s="130"/>
      <c r="L874" s="130"/>
      <c r="M874" s="130"/>
    </row>
    <row r="875" spans="11:13" s="40" customFormat="1" x14ac:dyDescent="0.25">
      <c r="K875" s="130"/>
      <c r="L875" s="130"/>
      <c r="M875" s="130"/>
    </row>
    <row r="876" spans="11:13" s="40" customFormat="1" x14ac:dyDescent="0.25">
      <c r="K876" s="130"/>
      <c r="L876" s="130"/>
      <c r="M876" s="130"/>
    </row>
    <row r="877" spans="11:13" s="40" customFormat="1" x14ac:dyDescent="0.25">
      <c r="K877" s="130"/>
      <c r="L877" s="130"/>
      <c r="M877" s="130"/>
    </row>
    <row r="878" spans="11:13" s="40" customFormat="1" x14ac:dyDescent="0.25">
      <c r="K878" s="130"/>
      <c r="L878" s="130"/>
      <c r="M878" s="130"/>
    </row>
    <row r="879" spans="11:13" s="40" customFormat="1" x14ac:dyDescent="0.25">
      <c r="K879" s="130"/>
      <c r="L879" s="130"/>
      <c r="M879" s="130"/>
    </row>
    <row r="880" spans="11:13" s="40" customFormat="1" x14ac:dyDescent="0.25">
      <c r="K880" s="130"/>
      <c r="L880" s="130"/>
      <c r="M880" s="130"/>
    </row>
    <row r="881" spans="11:13" s="40" customFormat="1" x14ac:dyDescent="0.25">
      <c r="K881" s="130"/>
      <c r="L881" s="130"/>
      <c r="M881" s="130"/>
    </row>
    <row r="882" spans="11:13" s="40" customFormat="1" x14ac:dyDescent="0.25">
      <c r="K882" s="130"/>
      <c r="L882" s="130"/>
      <c r="M882" s="130"/>
    </row>
    <row r="883" spans="11:13" s="40" customFormat="1" x14ac:dyDescent="0.25">
      <c r="K883" s="130"/>
      <c r="L883" s="130"/>
      <c r="M883" s="130"/>
    </row>
    <row r="884" spans="11:13" s="40" customFormat="1" x14ac:dyDescent="0.25">
      <c r="K884" s="130"/>
      <c r="L884" s="130"/>
      <c r="M884" s="130"/>
    </row>
    <row r="885" spans="11:13" s="40" customFormat="1" x14ac:dyDescent="0.25">
      <c r="K885" s="130"/>
      <c r="L885" s="130"/>
      <c r="M885" s="130"/>
    </row>
    <row r="886" spans="11:13" s="40" customFormat="1" x14ac:dyDescent="0.25">
      <c r="K886" s="130"/>
      <c r="L886" s="130"/>
      <c r="M886" s="130"/>
    </row>
    <row r="887" spans="11:13" s="40" customFormat="1" x14ac:dyDescent="0.25">
      <c r="K887" s="130"/>
      <c r="L887" s="130"/>
      <c r="M887" s="130"/>
    </row>
    <row r="888" spans="11:13" s="40" customFormat="1" x14ac:dyDescent="0.25">
      <c r="K888" s="130"/>
      <c r="L888" s="130"/>
      <c r="M888" s="130"/>
    </row>
    <row r="889" spans="11:13" s="40" customFormat="1" x14ac:dyDescent="0.25">
      <c r="K889" s="130"/>
      <c r="L889" s="130"/>
      <c r="M889" s="130"/>
    </row>
    <row r="890" spans="11:13" s="40" customFormat="1" x14ac:dyDescent="0.25">
      <c r="K890" s="130"/>
      <c r="L890" s="130"/>
      <c r="M890" s="130"/>
    </row>
    <row r="891" spans="11:13" s="40" customFormat="1" x14ac:dyDescent="0.25">
      <c r="K891" s="130"/>
      <c r="L891" s="130"/>
      <c r="M891" s="130"/>
    </row>
    <row r="892" spans="11:13" s="40" customFormat="1" x14ac:dyDescent="0.25">
      <c r="K892" s="130"/>
      <c r="L892" s="130"/>
      <c r="M892" s="130"/>
    </row>
    <row r="893" spans="11:13" s="40" customFormat="1" x14ac:dyDescent="0.25">
      <c r="K893" s="130"/>
      <c r="L893" s="130"/>
      <c r="M893" s="130"/>
    </row>
    <row r="894" spans="11:13" s="40" customFormat="1" x14ac:dyDescent="0.25">
      <c r="K894" s="130"/>
      <c r="L894" s="130"/>
      <c r="M894" s="130"/>
    </row>
    <row r="895" spans="11:13" s="40" customFormat="1" x14ac:dyDescent="0.25">
      <c r="K895" s="130"/>
      <c r="L895" s="130"/>
      <c r="M895" s="130"/>
    </row>
    <row r="896" spans="11:13" s="40" customFormat="1" x14ac:dyDescent="0.25">
      <c r="K896" s="130"/>
      <c r="L896" s="130"/>
      <c r="M896" s="130"/>
    </row>
    <row r="897" spans="11:13" s="40" customFormat="1" x14ac:dyDescent="0.25">
      <c r="K897" s="130"/>
      <c r="L897" s="130"/>
      <c r="M897" s="130"/>
    </row>
    <row r="898" spans="11:13" s="40" customFormat="1" x14ac:dyDescent="0.25">
      <c r="K898" s="130"/>
      <c r="L898" s="130"/>
      <c r="M898" s="130"/>
    </row>
    <row r="899" spans="11:13" s="40" customFormat="1" x14ac:dyDescent="0.25">
      <c r="K899" s="130"/>
      <c r="L899" s="130"/>
      <c r="M899" s="130"/>
    </row>
    <row r="900" spans="11:13" s="40" customFormat="1" x14ac:dyDescent="0.25">
      <c r="K900" s="130"/>
      <c r="L900" s="130"/>
      <c r="M900" s="130"/>
    </row>
    <row r="901" spans="11:13" s="40" customFormat="1" x14ac:dyDescent="0.25">
      <c r="K901" s="130"/>
      <c r="L901" s="130"/>
      <c r="M901" s="130"/>
    </row>
    <row r="902" spans="11:13" s="40" customFormat="1" x14ac:dyDescent="0.25">
      <c r="K902" s="130"/>
      <c r="L902" s="130"/>
      <c r="M902" s="130"/>
    </row>
    <row r="903" spans="11:13" s="40" customFormat="1" x14ac:dyDescent="0.25">
      <c r="K903" s="130"/>
      <c r="L903" s="130"/>
      <c r="M903" s="130"/>
    </row>
    <row r="904" spans="11:13" s="40" customFormat="1" x14ac:dyDescent="0.25">
      <c r="K904" s="130"/>
      <c r="L904" s="130"/>
      <c r="M904" s="130"/>
    </row>
    <row r="905" spans="11:13" s="40" customFormat="1" x14ac:dyDescent="0.25">
      <c r="K905" s="130"/>
      <c r="L905" s="130"/>
      <c r="M905" s="130"/>
    </row>
    <row r="906" spans="11:13" s="40" customFormat="1" x14ac:dyDescent="0.25">
      <c r="K906" s="130"/>
      <c r="L906" s="130"/>
      <c r="M906" s="130"/>
    </row>
    <row r="907" spans="11:13" s="40" customFormat="1" x14ac:dyDescent="0.25">
      <c r="K907" s="130"/>
      <c r="L907" s="130"/>
      <c r="M907" s="130"/>
    </row>
    <row r="908" spans="11:13" s="40" customFormat="1" x14ac:dyDescent="0.25">
      <c r="K908" s="130"/>
      <c r="L908" s="130"/>
      <c r="M908" s="130"/>
    </row>
    <row r="909" spans="11:13" s="40" customFormat="1" x14ac:dyDescent="0.25">
      <c r="K909" s="130"/>
      <c r="L909" s="130"/>
      <c r="M909" s="130"/>
    </row>
    <row r="910" spans="11:13" s="40" customFormat="1" x14ac:dyDescent="0.25">
      <c r="K910" s="130"/>
      <c r="L910" s="130"/>
      <c r="M910" s="130"/>
    </row>
    <row r="911" spans="11:13" s="40" customFormat="1" x14ac:dyDescent="0.25">
      <c r="K911" s="130"/>
      <c r="L911" s="130"/>
      <c r="M911" s="130"/>
    </row>
    <row r="912" spans="11:13" s="40" customFormat="1" x14ac:dyDescent="0.25">
      <c r="K912" s="130"/>
      <c r="L912" s="130"/>
      <c r="M912" s="130"/>
    </row>
    <row r="913" spans="11:13" s="40" customFormat="1" x14ac:dyDescent="0.25">
      <c r="K913" s="130"/>
      <c r="L913" s="130"/>
      <c r="M913" s="130"/>
    </row>
    <row r="914" spans="11:13" s="40" customFormat="1" x14ac:dyDescent="0.25">
      <c r="K914" s="130"/>
      <c r="L914" s="130"/>
      <c r="M914" s="130"/>
    </row>
    <row r="915" spans="11:13" s="40" customFormat="1" x14ac:dyDescent="0.25">
      <c r="K915" s="130"/>
      <c r="L915" s="130"/>
      <c r="M915" s="130"/>
    </row>
    <row r="916" spans="11:13" s="40" customFormat="1" x14ac:dyDescent="0.25">
      <c r="K916" s="130"/>
      <c r="L916" s="130"/>
      <c r="M916" s="130"/>
    </row>
    <row r="917" spans="11:13" s="40" customFormat="1" x14ac:dyDescent="0.25">
      <c r="K917" s="130"/>
      <c r="L917" s="130"/>
      <c r="M917" s="130"/>
    </row>
    <row r="918" spans="11:13" s="40" customFormat="1" x14ac:dyDescent="0.25">
      <c r="K918" s="130"/>
      <c r="L918" s="130"/>
      <c r="M918" s="130"/>
    </row>
    <row r="919" spans="11:13" s="40" customFormat="1" x14ac:dyDescent="0.25">
      <c r="K919" s="130"/>
      <c r="L919" s="130"/>
      <c r="M919" s="130"/>
    </row>
    <row r="920" spans="11:13" s="40" customFormat="1" x14ac:dyDescent="0.25">
      <c r="K920" s="130"/>
      <c r="L920" s="130"/>
      <c r="M920" s="130"/>
    </row>
    <row r="921" spans="11:13" s="40" customFormat="1" x14ac:dyDescent="0.25">
      <c r="K921" s="130"/>
      <c r="L921" s="130"/>
      <c r="M921" s="130"/>
    </row>
    <row r="922" spans="11:13" s="40" customFormat="1" x14ac:dyDescent="0.25">
      <c r="K922" s="130"/>
      <c r="L922" s="130"/>
      <c r="M922" s="130"/>
    </row>
    <row r="923" spans="11:13" s="40" customFormat="1" x14ac:dyDescent="0.25">
      <c r="K923" s="130"/>
      <c r="L923" s="130"/>
      <c r="M923" s="130"/>
    </row>
    <row r="924" spans="11:13" s="40" customFormat="1" x14ac:dyDescent="0.25">
      <c r="K924" s="130"/>
      <c r="L924" s="130"/>
      <c r="M924" s="130"/>
    </row>
    <row r="925" spans="11:13" s="40" customFormat="1" x14ac:dyDescent="0.25">
      <c r="K925" s="130"/>
      <c r="L925" s="130"/>
      <c r="M925" s="130"/>
    </row>
    <row r="926" spans="11:13" s="40" customFormat="1" x14ac:dyDescent="0.25">
      <c r="K926" s="130"/>
      <c r="L926" s="130"/>
      <c r="M926" s="130"/>
    </row>
    <row r="927" spans="11:13" s="40" customFormat="1" x14ac:dyDescent="0.25">
      <c r="K927" s="130"/>
      <c r="L927" s="130"/>
      <c r="M927" s="130"/>
    </row>
    <row r="928" spans="11:13" s="40" customFormat="1" x14ac:dyDescent="0.25">
      <c r="K928" s="130"/>
      <c r="L928" s="130"/>
      <c r="M928" s="130"/>
    </row>
    <row r="929" spans="11:13" s="40" customFormat="1" x14ac:dyDescent="0.25">
      <c r="K929" s="130"/>
      <c r="L929" s="130"/>
      <c r="M929" s="130"/>
    </row>
    <row r="930" spans="11:13" s="40" customFormat="1" x14ac:dyDescent="0.25">
      <c r="K930" s="130"/>
      <c r="L930" s="130"/>
      <c r="M930" s="130"/>
    </row>
    <row r="931" spans="11:13" s="40" customFormat="1" x14ac:dyDescent="0.25">
      <c r="K931" s="130"/>
      <c r="L931" s="130"/>
      <c r="M931" s="130"/>
    </row>
    <row r="932" spans="11:13" s="40" customFormat="1" x14ac:dyDescent="0.25">
      <c r="K932" s="130"/>
      <c r="L932" s="130"/>
      <c r="M932" s="130"/>
    </row>
    <row r="933" spans="11:13" s="40" customFormat="1" x14ac:dyDescent="0.25">
      <c r="K933" s="130"/>
      <c r="L933" s="130"/>
      <c r="M933" s="130"/>
    </row>
    <row r="934" spans="11:13" s="40" customFormat="1" x14ac:dyDescent="0.25">
      <c r="K934" s="130"/>
      <c r="L934" s="130"/>
      <c r="M934" s="130"/>
    </row>
    <row r="935" spans="11:13" s="40" customFormat="1" x14ac:dyDescent="0.25">
      <c r="K935" s="130"/>
      <c r="L935" s="130"/>
      <c r="M935" s="130"/>
    </row>
    <row r="936" spans="11:13" s="40" customFormat="1" x14ac:dyDescent="0.25">
      <c r="K936" s="130"/>
      <c r="L936" s="130"/>
      <c r="M936" s="130"/>
    </row>
    <row r="937" spans="11:13" s="40" customFormat="1" x14ac:dyDescent="0.25">
      <c r="K937" s="130"/>
      <c r="L937" s="130"/>
      <c r="M937" s="130"/>
    </row>
    <row r="938" spans="11:13" s="40" customFormat="1" x14ac:dyDescent="0.25">
      <c r="K938" s="130"/>
      <c r="L938" s="130"/>
      <c r="M938" s="130"/>
    </row>
    <row r="939" spans="11:13" s="40" customFormat="1" x14ac:dyDescent="0.25">
      <c r="K939" s="130"/>
      <c r="L939" s="130"/>
      <c r="M939" s="130"/>
    </row>
    <row r="940" spans="11:13" s="40" customFormat="1" x14ac:dyDescent="0.25">
      <c r="K940" s="130"/>
      <c r="L940" s="130"/>
      <c r="M940" s="130"/>
    </row>
    <row r="941" spans="11:13" s="40" customFormat="1" x14ac:dyDescent="0.25">
      <c r="K941" s="130"/>
      <c r="L941" s="130"/>
      <c r="M941" s="130"/>
    </row>
    <row r="942" spans="11:13" s="40" customFormat="1" x14ac:dyDescent="0.25">
      <c r="K942" s="130"/>
      <c r="L942" s="130"/>
      <c r="M942" s="130"/>
    </row>
    <row r="943" spans="11:13" s="40" customFormat="1" x14ac:dyDescent="0.25">
      <c r="K943" s="130"/>
      <c r="L943" s="130"/>
      <c r="M943" s="130"/>
    </row>
    <row r="944" spans="11:13" s="40" customFormat="1" x14ac:dyDescent="0.25">
      <c r="K944" s="130"/>
      <c r="L944" s="130"/>
      <c r="M944" s="130"/>
    </row>
    <row r="945" spans="11:13" s="40" customFormat="1" x14ac:dyDescent="0.25">
      <c r="K945" s="130"/>
      <c r="L945" s="130"/>
      <c r="M945" s="130"/>
    </row>
    <row r="946" spans="11:13" s="40" customFormat="1" x14ac:dyDescent="0.25">
      <c r="K946" s="130"/>
      <c r="L946" s="130"/>
      <c r="M946" s="130"/>
    </row>
    <row r="947" spans="11:13" s="40" customFormat="1" x14ac:dyDescent="0.25">
      <c r="K947" s="130"/>
      <c r="L947" s="130"/>
      <c r="M947" s="130"/>
    </row>
    <row r="948" spans="11:13" s="40" customFormat="1" x14ac:dyDescent="0.25">
      <c r="K948" s="130"/>
      <c r="L948" s="130"/>
      <c r="M948" s="130"/>
    </row>
    <row r="949" spans="11:13" s="40" customFormat="1" x14ac:dyDescent="0.25">
      <c r="K949" s="130"/>
      <c r="L949" s="130"/>
      <c r="M949" s="130"/>
    </row>
    <row r="950" spans="11:13" s="40" customFormat="1" x14ac:dyDescent="0.25">
      <c r="K950" s="130"/>
      <c r="L950" s="130"/>
      <c r="M950" s="130"/>
    </row>
    <row r="951" spans="11:13" s="40" customFormat="1" x14ac:dyDescent="0.25">
      <c r="K951" s="130"/>
      <c r="L951" s="130"/>
      <c r="M951" s="130"/>
    </row>
    <row r="952" spans="11:13" s="40" customFormat="1" x14ac:dyDescent="0.25">
      <c r="K952" s="130"/>
      <c r="L952" s="130"/>
      <c r="M952" s="130"/>
    </row>
    <row r="953" spans="11:13" s="40" customFormat="1" x14ac:dyDescent="0.25">
      <c r="K953" s="130"/>
      <c r="L953" s="130"/>
      <c r="M953" s="130"/>
    </row>
    <row r="954" spans="11:13" s="40" customFormat="1" x14ac:dyDescent="0.25">
      <c r="K954" s="130"/>
      <c r="L954" s="130"/>
      <c r="M954" s="130"/>
    </row>
    <row r="955" spans="11:13" s="40" customFormat="1" x14ac:dyDescent="0.25">
      <c r="K955" s="130"/>
      <c r="L955" s="130"/>
      <c r="M955" s="130"/>
    </row>
    <row r="956" spans="11:13" s="40" customFormat="1" x14ac:dyDescent="0.25">
      <c r="K956" s="130"/>
      <c r="L956" s="130"/>
      <c r="M956" s="130"/>
    </row>
    <row r="957" spans="11:13" s="40" customFormat="1" x14ac:dyDescent="0.25">
      <c r="K957" s="130"/>
      <c r="L957" s="130"/>
      <c r="M957" s="130"/>
    </row>
    <row r="958" spans="11:13" s="40" customFormat="1" x14ac:dyDescent="0.25">
      <c r="K958" s="130"/>
      <c r="L958" s="130"/>
      <c r="M958" s="130"/>
    </row>
    <row r="959" spans="11:13" s="40" customFormat="1" x14ac:dyDescent="0.25">
      <c r="K959" s="130"/>
      <c r="L959" s="130"/>
      <c r="M959" s="130"/>
    </row>
    <row r="960" spans="11:13" s="40" customFormat="1" x14ac:dyDescent="0.25">
      <c r="K960" s="130"/>
      <c r="L960" s="130"/>
      <c r="M960" s="130"/>
    </row>
    <row r="961" spans="11:13" s="40" customFormat="1" x14ac:dyDescent="0.25">
      <c r="K961" s="130"/>
      <c r="L961" s="130"/>
      <c r="M961" s="130"/>
    </row>
    <row r="962" spans="11:13" s="40" customFormat="1" x14ac:dyDescent="0.25">
      <c r="K962" s="130"/>
      <c r="L962" s="130"/>
      <c r="M962" s="130"/>
    </row>
    <row r="963" spans="11:13" s="40" customFormat="1" x14ac:dyDescent="0.25">
      <c r="K963" s="130"/>
      <c r="L963" s="130"/>
      <c r="M963" s="130"/>
    </row>
    <row r="964" spans="11:13" s="40" customFormat="1" x14ac:dyDescent="0.25">
      <c r="K964" s="130"/>
      <c r="L964" s="130"/>
      <c r="M964" s="130"/>
    </row>
    <row r="965" spans="11:13" s="40" customFormat="1" x14ac:dyDescent="0.25">
      <c r="K965" s="130"/>
      <c r="L965" s="130"/>
      <c r="M965" s="130"/>
    </row>
    <row r="966" spans="11:13" s="40" customFormat="1" x14ac:dyDescent="0.25">
      <c r="K966" s="130"/>
      <c r="L966" s="130"/>
      <c r="M966" s="130"/>
    </row>
    <row r="967" spans="11:13" s="40" customFormat="1" x14ac:dyDescent="0.25">
      <c r="K967" s="130"/>
      <c r="L967" s="130"/>
      <c r="M967" s="130"/>
    </row>
    <row r="968" spans="11:13" s="40" customFormat="1" x14ac:dyDescent="0.25">
      <c r="K968" s="130"/>
      <c r="L968" s="130"/>
      <c r="M968" s="130"/>
    </row>
    <row r="969" spans="11:13" s="40" customFormat="1" x14ac:dyDescent="0.25">
      <c r="K969" s="130"/>
      <c r="L969" s="130"/>
      <c r="M969" s="130"/>
    </row>
    <row r="970" spans="11:13" s="40" customFormat="1" x14ac:dyDescent="0.25">
      <c r="K970" s="130"/>
      <c r="L970" s="130"/>
      <c r="M970" s="130"/>
    </row>
    <row r="971" spans="11:13" s="40" customFormat="1" x14ac:dyDescent="0.25">
      <c r="K971" s="130"/>
      <c r="L971" s="130"/>
      <c r="M971" s="130"/>
    </row>
    <row r="972" spans="11:13" s="40" customFormat="1" x14ac:dyDescent="0.25">
      <c r="K972" s="130"/>
      <c r="L972" s="130"/>
      <c r="M972" s="130"/>
    </row>
    <row r="973" spans="11:13" s="40" customFormat="1" x14ac:dyDescent="0.25">
      <c r="K973" s="130"/>
      <c r="L973" s="130"/>
      <c r="M973" s="130"/>
    </row>
    <row r="974" spans="11:13" s="40" customFormat="1" x14ac:dyDescent="0.25">
      <c r="K974" s="130"/>
      <c r="L974" s="130"/>
      <c r="M974" s="130"/>
    </row>
    <row r="975" spans="11:13" s="40" customFormat="1" x14ac:dyDescent="0.25">
      <c r="K975" s="130"/>
      <c r="L975" s="130"/>
      <c r="M975" s="130"/>
    </row>
    <row r="976" spans="11:13" s="40" customFormat="1" x14ac:dyDescent="0.25">
      <c r="K976" s="130"/>
      <c r="L976" s="130"/>
      <c r="M976" s="130"/>
    </row>
    <row r="977" spans="11:13" s="40" customFormat="1" x14ac:dyDescent="0.25">
      <c r="K977" s="130"/>
      <c r="L977" s="130"/>
      <c r="M977" s="130"/>
    </row>
    <row r="978" spans="11:13" s="40" customFormat="1" x14ac:dyDescent="0.25">
      <c r="K978" s="130"/>
      <c r="L978" s="130"/>
      <c r="M978" s="130"/>
    </row>
    <row r="979" spans="11:13" s="40" customFormat="1" x14ac:dyDescent="0.25">
      <c r="K979" s="130"/>
      <c r="L979" s="130"/>
      <c r="M979" s="130"/>
    </row>
    <row r="980" spans="11:13" s="40" customFormat="1" x14ac:dyDescent="0.25">
      <c r="K980" s="130"/>
      <c r="L980" s="130"/>
      <c r="M980" s="130"/>
    </row>
    <row r="981" spans="11:13" s="40" customFormat="1" x14ac:dyDescent="0.25">
      <c r="K981" s="130"/>
      <c r="L981" s="130"/>
      <c r="M981" s="130"/>
    </row>
    <row r="982" spans="11:13" s="40" customFormat="1" x14ac:dyDescent="0.25">
      <c r="K982" s="130"/>
      <c r="L982" s="130"/>
      <c r="M982" s="130"/>
    </row>
    <row r="983" spans="11:13" s="40" customFormat="1" x14ac:dyDescent="0.25">
      <c r="K983" s="130"/>
      <c r="L983" s="130"/>
      <c r="M983" s="130"/>
    </row>
    <row r="984" spans="11:13" s="40" customFormat="1" x14ac:dyDescent="0.25">
      <c r="K984" s="130"/>
      <c r="L984" s="130"/>
      <c r="M984" s="130"/>
    </row>
    <row r="985" spans="11:13" s="40" customFormat="1" x14ac:dyDescent="0.25">
      <c r="K985" s="130"/>
      <c r="L985" s="130"/>
      <c r="M985" s="130"/>
    </row>
    <row r="986" spans="11:13" s="40" customFormat="1" x14ac:dyDescent="0.25">
      <c r="K986" s="130"/>
      <c r="L986" s="130"/>
      <c r="M986" s="130"/>
    </row>
    <row r="987" spans="11:13" s="40" customFormat="1" x14ac:dyDescent="0.25">
      <c r="K987" s="130"/>
      <c r="L987" s="130"/>
      <c r="M987" s="130"/>
    </row>
    <row r="988" spans="11:13" s="40" customFormat="1" x14ac:dyDescent="0.25">
      <c r="K988" s="130"/>
      <c r="L988" s="130"/>
      <c r="M988" s="130"/>
    </row>
    <row r="989" spans="11:13" s="40" customFormat="1" x14ac:dyDescent="0.25">
      <c r="K989" s="130"/>
      <c r="L989" s="130"/>
      <c r="M989" s="130"/>
    </row>
    <row r="990" spans="11:13" s="40" customFormat="1" x14ac:dyDescent="0.25">
      <c r="K990" s="130"/>
      <c r="L990" s="130"/>
      <c r="M990" s="130"/>
    </row>
    <row r="991" spans="11:13" s="40" customFormat="1" x14ac:dyDescent="0.25">
      <c r="K991" s="130"/>
      <c r="L991" s="130"/>
      <c r="M991" s="130"/>
    </row>
    <row r="992" spans="11:13" s="40" customFormat="1" x14ac:dyDescent="0.25">
      <c r="K992" s="130"/>
      <c r="L992" s="130"/>
      <c r="M992" s="130"/>
    </row>
    <row r="993" spans="11:13" s="40" customFormat="1" x14ac:dyDescent="0.25">
      <c r="K993" s="130"/>
      <c r="L993" s="130"/>
      <c r="M993" s="130"/>
    </row>
    <row r="994" spans="11:13" s="40" customFormat="1" x14ac:dyDescent="0.25">
      <c r="K994" s="130"/>
      <c r="L994" s="130"/>
      <c r="M994" s="130"/>
    </row>
    <row r="995" spans="11:13" s="40" customFormat="1" x14ac:dyDescent="0.25">
      <c r="K995" s="130"/>
      <c r="L995" s="130"/>
      <c r="M995" s="130"/>
    </row>
    <row r="996" spans="11:13" s="40" customFormat="1" x14ac:dyDescent="0.25">
      <c r="K996" s="130"/>
      <c r="L996" s="130"/>
      <c r="M996" s="130"/>
    </row>
    <row r="997" spans="11:13" s="40" customFormat="1" x14ac:dyDescent="0.25">
      <c r="K997" s="130"/>
      <c r="L997" s="130"/>
      <c r="M997" s="130"/>
    </row>
    <row r="998" spans="11:13" s="40" customFormat="1" x14ac:dyDescent="0.25">
      <c r="K998" s="130"/>
      <c r="L998" s="130"/>
      <c r="M998" s="130"/>
    </row>
    <row r="999" spans="11:13" s="40" customFormat="1" x14ac:dyDescent="0.25">
      <c r="K999" s="130"/>
      <c r="L999" s="130"/>
      <c r="M999" s="130"/>
    </row>
    <row r="1000" spans="11:13" s="40" customFormat="1" x14ac:dyDescent="0.25">
      <c r="K1000" s="130"/>
      <c r="L1000" s="130"/>
      <c r="M1000" s="130"/>
    </row>
    <row r="1001" spans="11:13" s="40" customFormat="1" x14ac:dyDescent="0.25">
      <c r="K1001" s="130"/>
      <c r="L1001" s="130"/>
      <c r="M1001" s="130"/>
    </row>
    <row r="1002" spans="11:13" s="40" customFormat="1" x14ac:dyDescent="0.25">
      <c r="K1002" s="130"/>
      <c r="L1002" s="130"/>
      <c r="M1002" s="130"/>
    </row>
    <row r="1003" spans="11:13" s="40" customFormat="1" x14ac:dyDescent="0.25">
      <c r="K1003" s="130"/>
      <c r="L1003" s="130"/>
      <c r="M1003" s="130"/>
    </row>
    <row r="1004" spans="11:13" s="40" customFormat="1" x14ac:dyDescent="0.25">
      <c r="K1004" s="130"/>
      <c r="L1004" s="130"/>
      <c r="M1004" s="130"/>
    </row>
    <row r="1005" spans="11:13" s="40" customFormat="1" x14ac:dyDescent="0.25">
      <c r="K1005" s="130"/>
      <c r="L1005" s="130"/>
      <c r="M1005" s="130"/>
    </row>
    <row r="1006" spans="11:13" s="40" customFormat="1" x14ac:dyDescent="0.25">
      <c r="K1006" s="130"/>
      <c r="L1006" s="130"/>
      <c r="M1006" s="130"/>
    </row>
    <row r="1007" spans="11:13" s="40" customFormat="1" x14ac:dyDescent="0.25">
      <c r="K1007" s="130"/>
      <c r="L1007" s="130"/>
      <c r="M1007" s="130"/>
    </row>
    <row r="1008" spans="11:13" s="40" customFormat="1" x14ac:dyDescent="0.25">
      <c r="K1008" s="130"/>
      <c r="L1008" s="130"/>
      <c r="M1008" s="130"/>
    </row>
    <row r="1009" spans="11:13" s="40" customFormat="1" x14ac:dyDescent="0.25">
      <c r="K1009" s="130"/>
      <c r="L1009" s="130"/>
      <c r="M1009" s="130"/>
    </row>
    <row r="1010" spans="11:13" s="40" customFormat="1" x14ac:dyDescent="0.25">
      <c r="K1010" s="130"/>
      <c r="L1010" s="130"/>
      <c r="M1010" s="130"/>
    </row>
    <row r="1011" spans="11:13" s="40" customFormat="1" x14ac:dyDescent="0.25">
      <c r="K1011" s="130"/>
      <c r="L1011" s="130"/>
      <c r="M1011" s="130"/>
    </row>
    <row r="1012" spans="11:13" s="40" customFormat="1" x14ac:dyDescent="0.25">
      <c r="K1012" s="130"/>
      <c r="L1012" s="130"/>
      <c r="M1012" s="130"/>
    </row>
    <row r="1013" spans="11:13" s="40" customFormat="1" x14ac:dyDescent="0.25">
      <c r="K1013" s="130"/>
      <c r="L1013" s="130"/>
      <c r="M1013" s="130"/>
    </row>
    <row r="1014" spans="11:13" s="40" customFormat="1" x14ac:dyDescent="0.25">
      <c r="K1014" s="130"/>
      <c r="L1014" s="130"/>
      <c r="M1014" s="130"/>
    </row>
    <row r="1015" spans="11:13" s="40" customFormat="1" x14ac:dyDescent="0.25">
      <c r="K1015" s="130"/>
      <c r="L1015" s="130"/>
      <c r="M1015" s="130"/>
    </row>
    <row r="1016" spans="11:13" s="40" customFormat="1" x14ac:dyDescent="0.25">
      <c r="K1016" s="130"/>
      <c r="L1016" s="130"/>
      <c r="M1016" s="130"/>
    </row>
    <row r="1017" spans="11:13" s="40" customFormat="1" x14ac:dyDescent="0.25">
      <c r="K1017" s="130"/>
      <c r="L1017" s="130"/>
      <c r="M1017" s="130"/>
    </row>
    <row r="1018" spans="11:13" s="40" customFormat="1" x14ac:dyDescent="0.25">
      <c r="K1018" s="130"/>
      <c r="L1018" s="130"/>
      <c r="M1018" s="130"/>
    </row>
    <row r="1019" spans="11:13" s="40" customFormat="1" x14ac:dyDescent="0.25">
      <c r="K1019" s="130"/>
      <c r="L1019" s="130"/>
      <c r="M1019" s="130"/>
    </row>
    <row r="1020" spans="11:13" s="40" customFormat="1" x14ac:dyDescent="0.25">
      <c r="K1020" s="130"/>
      <c r="L1020" s="130"/>
      <c r="M1020" s="130"/>
    </row>
    <row r="1021" spans="11:13" s="40" customFormat="1" x14ac:dyDescent="0.25">
      <c r="K1021" s="130"/>
      <c r="L1021" s="130"/>
      <c r="M1021" s="130"/>
    </row>
    <row r="1022" spans="11:13" s="40" customFormat="1" x14ac:dyDescent="0.25">
      <c r="K1022" s="130"/>
      <c r="L1022" s="130"/>
      <c r="M1022" s="130"/>
    </row>
    <row r="1023" spans="11:13" s="40" customFormat="1" x14ac:dyDescent="0.25">
      <c r="K1023" s="130"/>
      <c r="L1023" s="130"/>
      <c r="M1023" s="130"/>
    </row>
    <row r="1024" spans="11:13" s="40" customFormat="1" x14ac:dyDescent="0.25">
      <c r="K1024" s="130"/>
      <c r="L1024" s="130"/>
      <c r="M1024" s="130"/>
    </row>
    <row r="1025" spans="11:13" s="40" customFormat="1" x14ac:dyDescent="0.25">
      <c r="K1025" s="130"/>
      <c r="L1025" s="130"/>
      <c r="M1025" s="130"/>
    </row>
    <row r="1026" spans="11:13" s="40" customFormat="1" x14ac:dyDescent="0.25">
      <c r="K1026" s="130"/>
      <c r="L1026" s="130"/>
      <c r="M1026" s="130"/>
    </row>
    <row r="1027" spans="11:13" s="40" customFormat="1" x14ac:dyDescent="0.25">
      <c r="K1027" s="130"/>
      <c r="L1027" s="130"/>
      <c r="M1027" s="130"/>
    </row>
    <row r="1028" spans="11:13" s="40" customFormat="1" x14ac:dyDescent="0.25">
      <c r="K1028" s="130"/>
      <c r="L1028" s="130"/>
      <c r="M1028" s="130"/>
    </row>
    <row r="1029" spans="11:13" s="40" customFormat="1" x14ac:dyDescent="0.25">
      <c r="K1029" s="130"/>
      <c r="L1029" s="130"/>
      <c r="M1029" s="130"/>
    </row>
    <row r="1030" spans="11:13" s="40" customFormat="1" x14ac:dyDescent="0.25">
      <c r="K1030" s="130"/>
      <c r="L1030" s="130"/>
      <c r="M1030" s="130"/>
    </row>
    <row r="1031" spans="11:13" s="40" customFormat="1" x14ac:dyDescent="0.25">
      <c r="K1031" s="130"/>
      <c r="L1031" s="130"/>
      <c r="M1031" s="130"/>
    </row>
    <row r="1032" spans="11:13" s="40" customFormat="1" x14ac:dyDescent="0.25">
      <c r="K1032" s="130"/>
      <c r="L1032" s="130"/>
      <c r="M1032" s="130"/>
    </row>
    <row r="1033" spans="11:13" s="40" customFormat="1" x14ac:dyDescent="0.25">
      <c r="K1033" s="130"/>
      <c r="L1033" s="130"/>
      <c r="M1033" s="130"/>
    </row>
    <row r="1034" spans="11:13" s="40" customFormat="1" x14ac:dyDescent="0.25">
      <c r="K1034" s="130"/>
      <c r="L1034" s="130"/>
      <c r="M1034" s="130"/>
    </row>
    <row r="1035" spans="11:13" s="40" customFormat="1" x14ac:dyDescent="0.25">
      <c r="K1035" s="130"/>
      <c r="L1035" s="130"/>
      <c r="M1035" s="130"/>
    </row>
    <row r="1036" spans="11:13" s="40" customFormat="1" x14ac:dyDescent="0.25">
      <c r="K1036" s="130"/>
      <c r="L1036" s="130"/>
      <c r="M1036" s="130"/>
    </row>
    <row r="1037" spans="11:13" s="40" customFormat="1" x14ac:dyDescent="0.25">
      <c r="K1037" s="130"/>
      <c r="L1037" s="130"/>
      <c r="M1037" s="130"/>
    </row>
    <row r="1038" spans="11:13" s="40" customFormat="1" x14ac:dyDescent="0.25">
      <c r="K1038" s="130"/>
      <c r="L1038" s="130"/>
      <c r="M1038" s="130"/>
    </row>
    <row r="1039" spans="11:13" s="40" customFormat="1" x14ac:dyDescent="0.25">
      <c r="K1039" s="130"/>
      <c r="L1039" s="130"/>
      <c r="M1039" s="130"/>
    </row>
    <row r="1040" spans="11:13" s="40" customFormat="1" x14ac:dyDescent="0.25">
      <c r="K1040" s="130"/>
      <c r="L1040" s="130"/>
      <c r="M1040" s="130"/>
    </row>
    <row r="1041" spans="11:13" s="40" customFormat="1" x14ac:dyDescent="0.25">
      <c r="K1041" s="130"/>
      <c r="L1041" s="130"/>
      <c r="M1041" s="130"/>
    </row>
    <row r="1042" spans="11:13" s="40" customFormat="1" x14ac:dyDescent="0.25">
      <c r="K1042" s="130"/>
      <c r="L1042" s="130"/>
      <c r="M1042" s="130"/>
    </row>
    <row r="1043" spans="11:13" s="40" customFormat="1" x14ac:dyDescent="0.25">
      <c r="K1043" s="130"/>
      <c r="L1043" s="130"/>
      <c r="M1043" s="130"/>
    </row>
    <row r="1044" spans="11:13" s="40" customFormat="1" x14ac:dyDescent="0.25">
      <c r="K1044" s="130"/>
      <c r="L1044" s="130"/>
      <c r="M1044" s="130"/>
    </row>
    <row r="1045" spans="11:13" s="40" customFormat="1" x14ac:dyDescent="0.25">
      <c r="K1045" s="130"/>
      <c r="L1045" s="130"/>
      <c r="M1045" s="130"/>
    </row>
    <row r="1046" spans="11:13" s="40" customFormat="1" x14ac:dyDescent="0.25">
      <c r="K1046" s="130"/>
      <c r="L1046" s="130"/>
      <c r="M1046" s="130"/>
    </row>
    <row r="1047" spans="11:13" s="40" customFormat="1" x14ac:dyDescent="0.25">
      <c r="K1047" s="130"/>
      <c r="L1047" s="130"/>
      <c r="M1047" s="130"/>
    </row>
    <row r="1048" spans="11:13" s="40" customFormat="1" x14ac:dyDescent="0.25">
      <c r="K1048" s="130"/>
      <c r="L1048" s="130"/>
      <c r="M1048" s="130"/>
    </row>
    <row r="1049" spans="11:13" s="40" customFormat="1" x14ac:dyDescent="0.25">
      <c r="K1049" s="130"/>
      <c r="L1049" s="130"/>
      <c r="M1049" s="130"/>
    </row>
    <row r="1050" spans="11:13" s="40" customFormat="1" x14ac:dyDescent="0.25">
      <c r="K1050" s="130"/>
      <c r="L1050" s="130"/>
      <c r="M1050" s="130"/>
    </row>
    <row r="1051" spans="11:13" s="40" customFormat="1" x14ac:dyDescent="0.25">
      <c r="K1051" s="130"/>
      <c r="L1051" s="130"/>
      <c r="M1051" s="130"/>
    </row>
    <row r="1052" spans="11:13" s="40" customFormat="1" x14ac:dyDescent="0.25">
      <c r="K1052" s="130"/>
      <c r="L1052" s="130"/>
      <c r="M1052" s="130"/>
    </row>
    <row r="1053" spans="11:13" s="40" customFormat="1" x14ac:dyDescent="0.25">
      <c r="K1053" s="130"/>
      <c r="L1053" s="130"/>
      <c r="M1053" s="130"/>
    </row>
    <row r="1054" spans="11:13" s="40" customFormat="1" x14ac:dyDescent="0.25">
      <c r="K1054" s="130"/>
      <c r="L1054" s="130"/>
      <c r="M1054" s="130"/>
    </row>
    <row r="1055" spans="11:13" s="40" customFormat="1" x14ac:dyDescent="0.25">
      <c r="K1055" s="130"/>
      <c r="L1055" s="130"/>
      <c r="M1055" s="130"/>
    </row>
    <row r="1056" spans="11:13" s="40" customFormat="1" x14ac:dyDescent="0.25">
      <c r="K1056" s="130"/>
      <c r="L1056" s="130"/>
      <c r="M1056" s="130"/>
    </row>
    <row r="1057" spans="11:13" s="40" customFormat="1" x14ac:dyDescent="0.25">
      <c r="K1057" s="130"/>
      <c r="L1057" s="130"/>
      <c r="M1057" s="130"/>
    </row>
    <row r="1058" spans="11:13" s="40" customFormat="1" x14ac:dyDescent="0.25">
      <c r="K1058" s="130"/>
      <c r="L1058" s="130"/>
      <c r="M1058" s="130"/>
    </row>
    <row r="1059" spans="11:13" s="40" customFormat="1" x14ac:dyDescent="0.25">
      <c r="K1059" s="130"/>
      <c r="L1059" s="130"/>
      <c r="M1059" s="130"/>
    </row>
    <row r="1060" spans="11:13" s="40" customFormat="1" x14ac:dyDescent="0.25">
      <c r="K1060" s="130"/>
      <c r="L1060" s="130"/>
      <c r="M1060" s="130"/>
    </row>
    <row r="1061" spans="11:13" s="40" customFormat="1" x14ac:dyDescent="0.25">
      <c r="K1061" s="130"/>
      <c r="L1061" s="130"/>
      <c r="M1061" s="130"/>
    </row>
    <row r="1062" spans="11:13" s="40" customFormat="1" x14ac:dyDescent="0.25">
      <c r="K1062" s="130"/>
      <c r="L1062" s="130"/>
      <c r="M1062" s="130"/>
    </row>
    <row r="1063" spans="11:13" s="40" customFormat="1" x14ac:dyDescent="0.25">
      <c r="K1063" s="130"/>
      <c r="L1063" s="130"/>
      <c r="M1063" s="130"/>
    </row>
    <row r="1064" spans="11:13" s="40" customFormat="1" x14ac:dyDescent="0.25">
      <c r="K1064" s="130"/>
      <c r="L1064" s="130"/>
      <c r="M1064" s="130"/>
    </row>
    <row r="1065" spans="11:13" s="40" customFormat="1" x14ac:dyDescent="0.25">
      <c r="K1065" s="130"/>
      <c r="L1065" s="130"/>
      <c r="M1065" s="130"/>
    </row>
    <row r="1066" spans="11:13" s="40" customFormat="1" x14ac:dyDescent="0.25">
      <c r="K1066" s="130"/>
      <c r="L1066" s="130"/>
      <c r="M1066" s="130"/>
    </row>
    <row r="1067" spans="11:13" s="40" customFormat="1" x14ac:dyDescent="0.25">
      <c r="K1067" s="130"/>
      <c r="L1067" s="130"/>
      <c r="M1067" s="130"/>
    </row>
    <row r="1068" spans="11:13" s="40" customFormat="1" x14ac:dyDescent="0.25">
      <c r="K1068" s="130"/>
      <c r="L1068" s="130"/>
      <c r="M1068" s="130"/>
    </row>
    <row r="1069" spans="11:13" s="40" customFormat="1" x14ac:dyDescent="0.25">
      <c r="K1069" s="130"/>
      <c r="L1069" s="130"/>
      <c r="M1069" s="130"/>
    </row>
    <row r="1070" spans="11:13" s="40" customFormat="1" x14ac:dyDescent="0.25">
      <c r="K1070" s="130"/>
      <c r="L1070" s="130"/>
      <c r="M1070" s="130"/>
    </row>
    <row r="1071" spans="11:13" s="40" customFormat="1" x14ac:dyDescent="0.25">
      <c r="K1071" s="130"/>
      <c r="L1071" s="130"/>
      <c r="M1071" s="130"/>
    </row>
    <row r="1072" spans="11:13" s="40" customFormat="1" x14ac:dyDescent="0.25">
      <c r="K1072" s="130"/>
      <c r="L1072" s="130"/>
      <c r="M1072" s="130"/>
    </row>
    <row r="1073" spans="11:13" s="40" customFormat="1" x14ac:dyDescent="0.25">
      <c r="K1073" s="130"/>
      <c r="L1073" s="130"/>
      <c r="M1073" s="130"/>
    </row>
    <row r="1074" spans="11:13" s="40" customFormat="1" x14ac:dyDescent="0.25">
      <c r="K1074" s="130"/>
      <c r="L1074" s="130"/>
      <c r="M1074" s="130"/>
    </row>
    <row r="1075" spans="11:13" s="40" customFormat="1" x14ac:dyDescent="0.25">
      <c r="K1075" s="130"/>
      <c r="L1075" s="130"/>
      <c r="M1075" s="130"/>
    </row>
    <row r="1076" spans="11:13" s="40" customFormat="1" x14ac:dyDescent="0.25">
      <c r="K1076" s="130"/>
      <c r="L1076" s="130"/>
      <c r="M1076" s="130"/>
    </row>
    <row r="1077" spans="11:13" s="40" customFormat="1" x14ac:dyDescent="0.25">
      <c r="K1077" s="130"/>
      <c r="L1077" s="130"/>
      <c r="M1077" s="130"/>
    </row>
    <row r="1078" spans="11:13" s="40" customFormat="1" x14ac:dyDescent="0.25">
      <c r="K1078" s="130"/>
      <c r="L1078" s="130"/>
      <c r="M1078" s="130"/>
    </row>
    <row r="1079" spans="11:13" s="40" customFormat="1" x14ac:dyDescent="0.25">
      <c r="K1079" s="130"/>
      <c r="L1079" s="130"/>
      <c r="M1079" s="130"/>
    </row>
    <row r="1080" spans="11:13" s="40" customFormat="1" x14ac:dyDescent="0.25">
      <c r="K1080" s="130"/>
      <c r="L1080" s="130"/>
      <c r="M1080" s="130"/>
    </row>
    <row r="1081" spans="11:13" s="40" customFormat="1" x14ac:dyDescent="0.25">
      <c r="K1081" s="130"/>
      <c r="L1081" s="130"/>
      <c r="M1081" s="130"/>
    </row>
    <row r="1082" spans="11:13" s="40" customFormat="1" x14ac:dyDescent="0.25">
      <c r="K1082" s="130"/>
      <c r="L1082" s="130"/>
      <c r="M1082" s="130"/>
    </row>
    <row r="1083" spans="11:13" s="40" customFormat="1" x14ac:dyDescent="0.25">
      <c r="K1083" s="130"/>
      <c r="L1083" s="130"/>
      <c r="M1083" s="130"/>
    </row>
    <row r="1084" spans="11:13" s="40" customFormat="1" x14ac:dyDescent="0.25">
      <c r="K1084" s="130"/>
      <c r="L1084" s="130"/>
      <c r="M1084" s="130"/>
    </row>
    <row r="1085" spans="11:13" s="40" customFormat="1" x14ac:dyDescent="0.25">
      <c r="K1085" s="130"/>
      <c r="L1085" s="130"/>
      <c r="M1085" s="130"/>
    </row>
    <row r="1086" spans="11:13" s="40" customFormat="1" x14ac:dyDescent="0.25">
      <c r="K1086" s="130"/>
      <c r="L1086" s="130"/>
      <c r="M1086" s="130"/>
    </row>
    <row r="1087" spans="11:13" s="40" customFormat="1" x14ac:dyDescent="0.25">
      <c r="K1087" s="130"/>
      <c r="L1087" s="130"/>
      <c r="M1087" s="130"/>
    </row>
    <row r="1088" spans="11:13" s="40" customFormat="1" x14ac:dyDescent="0.25">
      <c r="K1088" s="130"/>
      <c r="L1088" s="130"/>
      <c r="M1088" s="130"/>
    </row>
    <row r="1089" spans="11:13" s="40" customFormat="1" x14ac:dyDescent="0.25">
      <c r="K1089" s="130"/>
      <c r="L1089" s="130"/>
      <c r="M1089" s="130"/>
    </row>
    <row r="1090" spans="11:13" s="40" customFormat="1" x14ac:dyDescent="0.25">
      <c r="K1090" s="130"/>
      <c r="L1090" s="130"/>
      <c r="M1090" s="130"/>
    </row>
    <row r="1091" spans="11:13" s="40" customFormat="1" x14ac:dyDescent="0.25">
      <c r="K1091" s="130"/>
      <c r="L1091" s="130"/>
      <c r="M1091" s="130"/>
    </row>
    <row r="1092" spans="11:13" s="40" customFormat="1" x14ac:dyDescent="0.25">
      <c r="K1092" s="130"/>
      <c r="L1092" s="130"/>
      <c r="M1092" s="130"/>
    </row>
    <row r="1093" spans="11:13" s="40" customFormat="1" x14ac:dyDescent="0.25">
      <c r="K1093" s="130"/>
      <c r="L1093" s="130"/>
      <c r="M1093" s="130"/>
    </row>
    <row r="1094" spans="11:13" s="40" customFormat="1" x14ac:dyDescent="0.25">
      <c r="K1094" s="130"/>
      <c r="L1094" s="130"/>
      <c r="M1094" s="130"/>
    </row>
    <row r="1095" spans="11:13" s="40" customFormat="1" x14ac:dyDescent="0.25">
      <c r="K1095" s="130"/>
      <c r="L1095" s="130"/>
      <c r="M1095" s="130"/>
    </row>
    <row r="1096" spans="11:13" s="40" customFormat="1" x14ac:dyDescent="0.25">
      <c r="K1096" s="130"/>
      <c r="L1096" s="130"/>
      <c r="M1096" s="130"/>
    </row>
    <row r="1097" spans="11:13" s="40" customFormat="1" x14ac:dyDescent="0.25">
      <c r="K1097" s="130"/>
      <c r="L1097" s="130"/>
      <c r="M1097" s="130"/>
    </row>
    <row r="1098" spans="11:13" s="40" customFormat="1" x14ac:dyDescent="0.25">
      <c r="K1098" s="130"/>
      <c r="L1098" s="130"/>
      <c r="M1098" s="130"/>
    </row>
    <row r="1099" spans="11:13" s="40" customFormat="1" x14ac:dyDescent="0.25">
      <c r="K1099" s="130"/>
      <c r="L1099" s="130"/>
      <c r="M1099" s="130"/>
    </row>
    <row r="1100" spans="11:13" s="40" customFormat="1" x14ac:dyDescent="0.25">
      <c r="K1100" s="130"/>
      <c r="L1100" s="130"/>
      <c r="M1100" s="130"/>
    </row>
    <row r="1101" spans="11:13" s="40" customFormat="1" x14ac:dyDescent="0.25">
      <c r="K1101" s="130"/>
      <c r="L1101" s="130"/>
      <c r="M1101" s="130"/>
    </row>
    <row r="1102" spans="11:13" s="40" customFormat="1" x14ac:dyDescent="0.25">
      <c r="K1102" s="130"/>
      <c r="L1102" s="130"/>
      <c r="M1102" s="130"/>
    </row>
    <row r="1103" spans="11:13" s="40" customFormat="1" x14ac:dyDescent="0.25">
      <c r="K1103" s="130"/>
      <c r="L1103" s="130"/>
      <c r="M1103" s="130"/>
    </row>
    <row r="1104" spans="11:13" s="40" customFormat="1" x14ac:dyDescent="0.25">
      <c r="K1104" s="130"/>
      <c r="L1104" s="130"/>
      <c r="M1104" s="130"/>
    </row>
    <row r="1105" spans="11:13" s="40" customFormat="1" x14ac:dyDescent="0.25">
      <c r="K1105" s="130"/>
      <c r="L1105" s="130"/>
      <c r="M1105" s="130"/>
    </row>
    <row r="1106" spans="11:13" s="40" customFormat="1" x14ac:dyDescent="0.25">
      <c r="K1106" s="130"/>
      <c r="L1106" s="130"/>
      <c r="M1106" s="130"/>
    </row>
    <row r="1107" spans="11:13" s="40" customFormat="1" x14ac:dyDescent="0.25">
      <c r="K1107" s="130"/>
      <c r="L1107" s="130"/>
      <c r="M1107" s="130"/>
    </row>
    <row r="1108" spans="11:13" s="40" customFormat="1" x14ac:dyDescent="0.25">
      <c r="K1108" s="130"/>
      <c r="L1108" s="130"/>
      <c r="M1108" s="130"/>
    </row>
    <row r="1109" spans="11:13" s="40" customFormat="1" x14ac:dyDescent="0.25">
      <c r="K1109" s="130"/>
      <c r="L1109" s="130"/>
      <c r="M1109" s="130"/>
    </row>
    <row r="1110" spans="11:13" s="40" customFormat="1" x14ac:dyDescent="0.25">
      <c r="K1110" s="130"/>
      <c r="L1110" s="130"/>
      <c r="M1110" s="130"/>
    </row>
    <row r="1111" spans="11:13" s="40" customFormat="1" x14ac:dyDescent="0.25">
      <c r="K1111" s="130"/>
      <c r="L1111" s="130"/>
      <c r="M1111" s="130"/>
    </row>
    <row r="1112" spans="11:13" s="40" customFormat="1" x14ac:dyDescent="0.25">
      <c r="K1112" s="130"/>
      <c r="L1112" s="130"/>
      <c r="M1112" s="130"/>
    </row>
    <row r="1113" spans="11:13" s="40" customFormat="1" x14ac:dyDescent="0.25">
      <c r="K1113" s="130"/>
      <c r="L1113" s="130"/>
      <c r="M1113" s="130"/>
    </row>
    <row r="1114" spans="11:13" s="40" customFormat="1" x14ac:dyDescent="0.25">
      <c r="K1114" s="130"/>
      <c r="L1114" s="130"/>
      <c r="M1114" s="130"/>
    </row>
    <row r="1115" spans="11:13" s="40" customFormat="1" x14ac:dyDescent="0.25">
      <c r="K1115" s="130"/>
      <c r="L1115" s="130"/>
      <c r="M1115" s="130"/>
    </row>
    <row r="1116" spans="11:13" s="40" customFormat="1" x14ac:dyDescent="0.25">
      <c r="K1116" s="130"/>
      <c r="L1116" s="130"/>
      <c r="M1116" s="130"/>
    </row>
    <row r="1117" spans="11:13" s="40" customFormat="1" x14ac:dyDescent="0.25">
      <c r="K1117" s="130"/>
      <c r="L1117" s="130"/>
      <c r="M1117" s="130"/>
    </row>
    <row r="1118" spans="11:13" s="40" customFormat="1" x14ac:dyDescent="0.25">
      <c r="K1118" s="130"/>
      <c r="L1118" s="130"/>
      <c r="M1118" s="130"/>
    </row>
    <row r="1119" spans="11:13" s="40" customFormat="1" x14ac:dyDescent="0.25">
      <c r="K1119" s="130"/>
      <c r="L1119" s="130"/>
      <c r="M1119" s="130"/>
    </row>
    <row r="1120" spans="11:13" s="40" customFormat="1" x14ac:dyDescent="0.25">
      <c r="K1120" s="130"/>
      <c r="L1120" s="130"/>
      <c r="M1120" s="130"/>
    </row>
    <row r="1121" spans="11:13" s="40" customFormat="1" x14ac:dyDescent="0.25">
      <c r="K1121" s="130"/>
      <c r="L1121" s="130"/>
      <c r="M1121" s="130"/>
    </row>
    <row r="1122" spans="11:13" s="40" customFormat="1" x14ac:dyDescent="0.25">
      <c r="K1122" s="130"/>
      <c r="L1122" s="130"/>
      <c r="M1122" s="130"/>
    </row>
    <row r="1123" spans="11:13" s="40" customFormat="1" x14ac:dyDescent="0.25">
      <c r="K1123" s="130"/>
      <c r="L1123" s="130"/>
      <c r="M1123" s="130"/>
    </row>
    <row r="1124" spans="11:13" s="40" customFormat="1" x14ac:dyDescent="0.25">
      <c r="K1124" s="130"/>
      <c r="L1124" s="130"/>
      <c r="M1124" s="130"/>
    </row>
    <row r="1125" spans="11:13" s="40" customFormat="1" x14ac:dyDescent="0.25">
      <c r="K1125" s="130"/>
      <c r="L1125" s="130"/>
      <c r="M1125" s="130"/>
    </row>
    <row r="1126" spans="11:13" s="40" customFormat="1" x14ac:dyDescent="0.25">
      <c r="K1126" s="130"/>
      <c r="L1126" s="130"/>
      <c r="M1126" s="130"/>
    </row>
    <row r="1127" spans="11:13" s="40" customFormat="1" x14ac:dyDescent="0.25">
      <c r="K1127" s="130"/>
      <c r="L1127" s="130"/>
      <c r="M1127" s="130"/>
    </row>
    <row r="1128" spans="11:13" s="40" customFormat="1" x14ac:dyDescent="0.25">
      <c r="K1128" s="130"/>
      <c r="L1128" s="130"/>
      <c r="M1128" s="130"/>
    </row>
    <row r="1129" spans="11:13" s="40" customFormat="1" x14ac:dyDescent="0.25">
      <c r="K1129" s="130"/>
      <c r="L1129" s="130"/>
      <c r="M1129" s="130"/>
    </row>
    <row r="1130" spans="11:13" s="40" customFormat="1" x14ac:dyDescent="0.25">
      <c r="K1130" s="130"/>
      <c r="L1130" s="130"/>
      <c r="M1130" s="130"/>
    </row>
    <row r="1131" spans="11:13" s="40" customFormat="1" x14ac:dyDescent="0.25">
      <c r="K1131" s="130"/>
      <c r="L1131" s="130"/>
      <c r="M1131" s="130"/>
    </row>
    <row r="1132" spans="11:13" s="40" customFormat="1" x14ac:dyDescent="0.25">
      <c r="K1132" s="130"/>
      <c r="L1132" s="130"/>
      <c r="M1132" s="130"/>
    </row>
    <row r="1133" spans="11:13" s="40" customFormat="1" x14ac:dyDescent="0.25">
      <c r="K1133" s="130"/>
      <c r="L1133" s="130"/>
      <c r="M1133" s="130"/>
    </row>
    <row r="1134" spans="11:13" s="40" customFormat="1" x14ac:dyDescent="0.25">
      <c r="K1134" s="130"/>
      <c r="L1134" s="130"/>
      <c r="M1134" s="130"/>
    </row>
    <row r="1135" spans="11:13" s="40" customFormat="1" x14ac:dyDescent="0.25">
      <c r="K1135" s="130"/>
      <c r="L1135" s="130"/>
      <c r="M1135" s="130"/>
    </row>
    <row r="1136" spans="11:13" s="40" customFormat="1" x14ac:dyDescent="0.25">
      <c r="K1136" s="130"/>
      <c r="L1136" s="130"/>
      <c r="M1136" s="130"/>
    </row>
    <row r="1137" spans="11:13" s="40" customFormat="1" x14ac:dyDescent="0.25">
      <c r="K1137" s="130"/>
      <c r="L1137" s="130"/>
      <c r="M1137" s="130"/>
    </row>
    <row r="1138" spans="11:13" s="40" customFormat="1" x14ac:dyDescent="0.25">
      <c r="K1138" s="130"/>
      <c r="L1138" s="130"/>
      <c r="M1138" s="130"/>
    </row>
    <row r="1139" spans="11:13" s="40" customFormat="1" x14ac:dyDescent="0.25">
      <c r="K1139" s="130"/>
      <c r="L1139" s="130"/>
      <c r="M1139" s="130"/>
    </row>
    <row r="1140" spans="11:13" s="40" customFormat="1" x14ac:dyDescent="0.25">
      <c r="K1140" s="130"/>
      <c r="L1140" s="130"/>
      <c r="M1140" s="130"/>
    </row>
    <row r="1141" spans="11:13" s="40" customFormat="1" x14ac:dyDescent="0.25">
      <c r="K1141" s="130"/>
      <c r="L1141" s="130"/>
      <c r="M1141" s="130"/>
    </row>
    <row r="1142" spans="11:13" s="40" customFormat="1" x14ac:dyDescent="0.25">
      <c r="K1142" s="130"/>
      <c r="L1142" s="130"/>
      <c r="M1142" s="130"/>
    </row>
    <row r="1143" spans="11:13" s="40" customFormat="1" x14ac:dyDescent="0.25">
      <c r="K1143" s="130"/>
      <c r="L1143" s="130"/>
      <c r="M1143" s="130"/>
    </row>
    <row r="1144" spans="11:13" s="40" customFormat="1" x14ac:dyDescent="0.25">
      <c r="K1144" s="130"/>
      <c r="L1144" s="130"/>
      <c r="M1144" s="130"/>
    </row>
    <row r="1145" spans="11:13" s="40" customFormat="1" x14ac:dyDescent="0.25">
      <c r="K1145" s="130"/>
      <c r="L1145" s="130"/>
      <c r="M1145" s="130"/>
    </row>
    <row r="1146" spans="11:13" s="40" customFormat="1" x14ac:dyDescent="0.25">
      <c r="K1146" s="130"/>
      <c r="L1146" s="130"/>
      <c r="M1146" s="130"/>
    </row>
    <row r="1147" spans="11:13" s="40" customFormat="1" x14ac:dyDescent="0.25">
      <c r="K1147" s="130"/>
      <c r="L1147" s="130"/>
      <c r="M1147" s="130"/>
    </row>
    <row r="1148" spans="11:13" s="40" customFormat="1" x14ac:dyDescent="0.25">
      <c r="K1148" s="130"/>
      <c r="L1148" s="130"/>
      <c r="M1148" s="130"/>
    </row>
    <row r="1149" spans="11:13" s="40" customFormat="1" x14ac:dyDescent="0.25">
      <c r="K1149" s="130"/>
      <c r="L1149" s="130"/>
      <c r="M1149" s="130"/>
    </row>
    <row r="1150" spans="11:13" s="40" customFormat="1" x14ac:dyDescent="0.25">
      <c r="K1150" s="130"/>
      <c r="L1150" s="130"/>
      <c r="M1150" s="130"/>
    </row>
    <row r="1151" spans="11:13" s="40" customFormat="1" x14ac:dyDescent="0.25">
      <c r="K1151" s="130"/>
      <c r="L1151" s="130"/>
      <c r="M1151" s="130"/>
    </row>
    <row r="1152" spans="11:13" s="40" customFormat="1" x14ac:dyDescent="0.25">
      <c r="K1152" s="130"/>
      <c r="L1152" s="130"/>
      <c r="M1152" s="130"/>
    </row>
    <row r="1153" spans="11:13" s="40" customFormat="1" x14ac:dyDescent="0.25">
      <c r="K1153" s="130"/>
      <c r="L1153" s="130"/>
      <c r="M1153" s="130"/>
    </row>
    <row r="1154" spans="11:13" s="40" customFormat="1" x14ac:dyDescent="0.25">
      <c r="K1154" s="130"/>
      <c r="L1154" s="130"/>
      <c r="M1154" s="130"/>
    </row>
    <row r="1155" spans="11:13" s="40" customFormat="1" x14ac:dyDescent="0.25">
      <c r="K1155" s="130"/>
      <c r="L1155" s="130"/>
      <c r="M1155" s="130"/>
    </row>
    <row r="1156" spans="11:13" s="40" customFormat="1" x14ac:dyDescent="0.25">
      <c r="K1156" s="130"/>
      <c r="L1156" s="130"/>
      <c r="M1156" s="130"/>
    </row>
    <row r="1157" spans="11:13" s="40" customFormat="1" x14ac:dyDescent="0.25">
      <c r="K1157" s="130"/>
      <c r="L1157" s="130"/>
      <c r="M1157" s="130"/>
    </row>
    <row r="1158" spans="11:13" s="40" customFormat="1" x14ac:dyDescent="0.25">
      <c r="K1158" s="130"/>
      <c r="L1158" s="130"/>
      <c r="M1158" s="130"/>
    </row>
    <row r="1159" spans="11:13" s="40" customFormat="1" x14ac:dyDescent="0.25">
      <c r="K1159" s="130"/>
      <c r="L1159" s="130"/>
      <c r="M1159" s="130"/>
    </row>
    <row r="1160" spans="11:13" s="40" customFormat="1" x14ac:dyDescent="0.25">
      <c r="K1160" s="130"/>
      <c r="L1160" s="130"/>
      <c r="M1160" s="130"/>
    </row>
    <row r="1161" spans="11:13" s="40" customFormat="1" x14ac:dyDescent="0.25">
      <c r="K1161" s="130"/>
      <c r="L1161" s="130"/>
      <c r="M1161" s="130"/>
    </row>
    <row r="1162" spans="11:13" s="40" customFormat="1" x14ac:dyDescent="0.25">
      <c r="K1162" s="130"/>
      <c r="L1162" s="130"/>
      <c r="M1162" s="130"/>
    </row>
    <row r="1163" spans="11:13" s="40" customFormat="1" x14ac:dyDescent="0.25">
      <c r="K1163" s="130"/>
      <c r="L1163" s="130"/>
      <c r="M1163" s="130"/>
    </row>
    <row r="1164" spans="11:13" s="40" customFormat="1" x14ac:dyDescent="0.25">
      <c r="K1164" s="130"/>
      <c r="L1164" s="130"/>
      <c r="M1164" s="130"/>
    </row>
    <row r="1165" spans="11:13" s="40" customFormat="1" x14ac:dyDescent="0.25">
      <c r="K1165" s="130"/>
      <c r="L1165" s="130"/>
      <c r="M1165" s="130"/>
    </row>
    <row r="1166" spans="11:13" s="40" customFormat="1" x14ac:dyDescent="0.25">
      <c r="K1166" s="130"/>
      <c r="L1166" s="130"/>
      <c r="M1166" s="130"/>
    </row>
    <row r="1167" spans="11:13" s="40" customFormat="1" x14ac:dyDescent="0.25">
      <c r="K1167" s="130"/>
      <c r="L1167" s="130"/>
      <c r="M1167" s="130"/>
    </row>
    <row r="1168" spans="11:13" s="40" customFormat="1" x14ac:dyDescent="0.25">
      <c r="K1168" s="130"/>
      <c r="L1168" s="130"/>
      <c r="M1168" s="130"/>
    </row>
    <row r="1169" spans="11:13" s="40" customFormat="1" x14ac:dyDescent="0.25">
      <c r="K1169" s="130"/>
      <c r="L1169" s="130"/>
      <c r="M1169" s="130"/>
    </row>
    <row r="1170" spans="11:13" s="40" customFormat="1" x14ac:dyDescent="0.25">
      <c r="K1170" s="130"/>
      <c r="L1170" s="130"/>
      <c r="M1170" s="130"/>
    </row>
    <row r="1171" spans="11:13" s="40" customFormat="1" x14ac:dyDescent="0.25">
      <c r="K1171" s="130"/>
      <c r="L1171" s="130"/>
      <c r="M1171" s="130"/>
    </row>
    <row r="1172" spans="11:13" s="40" customFormat="1" x14ac:dyDescent="0.25">
      <c r="K1172" s="130"/>
      <c r="L1172" s="130"/>
      <c r="M1172" s="130"/>
    </row>
    <row r="1173" spans="11:13" s="40" customFormat="1" x14ac:dyDescent="0.25">
      <c r="K1173" s="130"/>
      <c r="L1173" s="130"/>
      <c r="M1173" s="130"/>
    </row>
    <row r="1174" spans="11:13" s="40" customFormat="1" x14ac:dyDescent="0.25">
      <c r="K1174" s="130"/>
      <c r="L1174" s="130"/>
      <c r="M1174" s="130"/>
    </row>
    <row r="1175" spans="11:13" s="40" customFormat="1" x14ac:dyDescent="0.25">
      <c r="K1175" s="130"/>
      <c r="L1175" s="130"/>
      <c r="M1175" s="130"/>
    </row>
    <row r="1176" spans="11:13" s="40" customFormat="1" x14ac:dyDescent="0.25">
      <c r="K1176" s="130"/>
      <c r="L1176" s="130"/>
      <c r="M1176" s="130"/>
    </row>
    <row r="1177" spans="11:13" s="40" customFormat="1" x14ac:dyDescent="0.25">
      <c r="K1177" s="130"/>
      <c r="L1177" s="130"/>
      <c r="M1177" s="130"/>
    </row>
    <row r="1178" spans="11:13" s="40" customFormat="1" x14ac:dyDescent="0.25">
      <c r="K1178" s="130"/>
      <c r="L1178" s="130"/>
      <c r="M1178" s="130"/>
    </row>
    <row r="1179" spans="11:13" s="40" customFormat="1" x14ac:dyDescent="0.25">
      <c r="K1179" s="130"/>
      <c r="L1179" s="130"/>
      <c r="M1179" s="130"/>
    </row>
    <row r="1180" spans="11:13" s="40" customFormat="1" x14ac:dyDescent="0.25">
      <c r="K1180" s="130"/>
      <c r="L1180" s="130"/>
      <c r="M1180" s="130"/>
    </row>
    <row r="1181" spans="11:13" s="40" customFormat="1" x14ac:dyDescent="0.25">
      <c r="K1181" s="130"/>
      <c r="L1181" s="130"/>
      <c r="M1181" s="130"/>
    </row>
    <row r="1182" spans="11:13" s="40" customFormat="1" x14ac:dyDescent="0.25">
      <c r="K1182" s="130"/>
      <c r="L1182" s="130"/>
      <c r="M1182" s="130"/>
    </row>
    <row r="1183" spans="11:13" s="40" customFormat="1" x14ac:dyDescent="0.25">
      <c r="K1183" s="130"/>
      <c r="L1183" s="130"/>
      <c r="M1183" s="130"/>
    </row>
    <row r="1184" spans="11:13" s="40" customFormat="1" x14ac:dyDescent="0.25">
      <c r="K1184" s="130"/>
      <c r="L1184" s="130"/>
      <c r="M1184" s="130"/>
    </row>
    <row r="1185" spans="11:13" s="40" customFormat="1" x14ac:dyDescent="0.25">
      <c r="K1185" s="130"/>
      <c r="L1185" s="130"/>
      <c r="M1185" s="130"/>
    </row>
    <row r="1186" spans="11:13" s="40" customFormat="1" x14ac:dyDescent="0.25">
      <c r="K1186" s="130"/>
      <c r="L1186" s="130"/>
      <c r="M1186" s="130"/>
    </row>
    <row r="1187" spans="11:13" s="40" customFormat="1" x14ac:dyDescent="0.25">
      <c r="K1187" s="130"/>
      <c r="L1187" s="130"/>
      <c r="M1187" s="130"/>
    </row>
    <row r="1188" spans="11:13" s="40" customFormat="1" x14ac:dyDescent="0.25">
      <c r="K1188" s="130"/>
      <c r="L1188" s="130"/>
      <c r="M1188" s="130"/>
    </row>
    <row r="1189" spans="11:13" s="40" customFormat="1" x14ac:dyDescent="0.25">
      <c r="K1189" s="130"/>
      <c r="L1189" s="130"/>
      <c r="M1189" s="130"/>
    </row>
    <row r="1190" spans="11:13" s="40" customFormat="1" x14ac:dyDescent="0.25">
      <c r="K1190" s="130"/>
      <c r="L1190" s="130"/>
      <c r="M1190" s="130"/>
    </row>
    <row r="1191" spans="11:13" s="40" customFormat="1" x14ac:dyDescent="0.25">
      <c r="K1191" s="130"/>
      <c r="L1191" s="130"/>
      <c r="M1191" s="130"/>
    </row>
    <row r="1192" spans="11:13" s="40" customFormat="1" x14ac:dyDescent="0.25">
      <c r="K1192" s="130"/>
      <c r="L1192" s="130"/>
      <c r="M1192" s="130"/>
    </row>
    <row r="1193" spans="11:13" s="40" customFormat="1" x14ac:dyDescent="0.25">
      <c r="K1193" s="130"/>
      <c r="L1193" s="130"/>
      <c r="M1193" s="130"/>
    </row>
    <row r="1194" spans="11:13" s="40" customFormat="1" x14ac:dyDescent="0.25">
      <c r="K1194" s="130"/>
      <c r="L1194" s="130"/>
      <c r="M1194" s="130"/>
    </row>
    <row r="1195" spans="11:13" s="40" customFormat="1" x14ac:dyDescent="0.25">
      <c r="K1195" s="130"/>
      <c r="L1195" s="130"/>
      <c r="M1195" s="130"/>
    </row>
    <row r="1196" spans="11:13" s="40" customFormat="1" x14ac:dyDescent="0.25">
      <c r="K1196" s="130"/>
      <c r="L1196" s="130"/>
      <c r="M1196" s="130"/>
    </row>
    <row r="1197" spans="11:13" s="40" customFormat="1" x14ac:dyDescent="0.25">
      <c r="K1197" s="130"/>
      <c r="L1197" s="130"/>
      <c r="M1197" s="130"/>
    </row>
    <row r="1198" spans="11:13" s="40" customFormat="1" x14ac:dyDescent="0.25">
      <c r="K1198" s="130"/>
      <c r="L1198" s="130"/>
      <c r="M1198" s="130"/>
    </row>
    <row r="1199" spans="11:13" s="40" customFormat="1" x14ac:dyDescent="0.25">
      <c r="K1199" s="130"/>
      <c r="L1199" s="130"/>
      <c r="M1199" s="130"/>
    </row>
    <row r="1200" spans="11:13" s="40" customFormat="1" x14ac:dyDescent="0.25">
      <c r="K1200" s="130"/>
      <c r="L1200" s="130"/>
      <c r="M1200" s="130"/>
    </row>
    <row r="1201" spans="11:13" s="40" customFormat="1" x14ac:dyDescent="0.25">
      <c r="K1201" s="130"/>
      <c r="L1201" s="130"/>
      <c r="M1201" s="130"/>
    </row>
    <row r="1202" spans="11:13" s="40" customFormat="1" x14ac:dyDescent="0.25">
      <c r="K1202" s="130"/>
      <c r="L1202" s="130"/>
      <c r="M1202" s="130"/>
    </row>
    <row r="1203" spans="11:13" s="40" customFormat="1" x14ac:dyDescent="0.25">
      <c r="K1203" s="130"/>
      <c r="L1203" s="130"/>
      <c r="M1203" s="130"/>
    </row>
    <row r="1204" spans="11:13" s="40" customFormat="1" x14ac:dyDescent="0.25">
      <c r="K1204" s="130"/>
      <c r="L1204" s="130"/>
      <c r="M1204" s="130"/>
    </row>
    <row r="1205" spans="11:13" s="40" customFormat="1" x14ac:dyDescent="0.25">
      <c r="K1205" s="130"/>
      <c r="L1205" s="130"/>
      <c r="M1205" s="130"/>
    </row>
    <row r="1206" spans="11:13" s="40" customFormat="1" x14ac:dyDescent="0.25">
      <c r="K1206" s="130"/>
      <c r="L1206" s="130"/>
      <c r="M1206" s="130"/>
    </row>
    <row r="1207" spans="11:13" s="40" customFormat="1" x14ac:dyDescent="0.25">
      <c r="K1207" s="130"/>
      <c r="L1207" s="130"/>
      <c r="M1207" s="130"/>
    </row>
    <row r="1208" spans="11:13" s="40" customFormat="1" x14ac:dyDescent="0.25">
      <c r="K1208" s="130"/>
      <c r="L1208" s="130"/>
      <c r="M1208" s="130"/>
    </row>
    <row r="1209" spans="11:13" s="40" customFormat="1" x14ac:dyDescent="0.25">
      <c r="K1209" s="130"/>
      <c r="L1209" s="130"/>
      <c r="M1209" s="130"/>
    </row>
    <row r="1210" spans="11:13" s="40" customFormat="1" x14ac:dyDescent="0.25">
      <c r="K1210" s="130"/>
      <c r="L1210" s="130"/>
      <c r="M1210" s="130"/>
    </row>
    <row r="1211" spans="11:13" s="40" customFormat="1" x14ac:dyDescent="0.25">
      <c r="K1211" s="130"/>
      <c r="L1211" s="130"/>
      <c r="M1211" s="130"/>
    </row>
    <row r="1212" spans="11:13" s="40" customFormat="1" x14ac:dyDescent="0.25">
      <c r="K1212" s="130"/>
      <c r="L1212" s="130"/>
      <c r="M1212" s="130"/>
    </row>
    <row r="1213" spans="11:13" s="40" customFormat="1" x14ac:dyDescent="0.25">
      <c r="K1213" s="130"/>
      <c r="L1213" s="130"/>
      <c r="M1213" s="130"/>
    </row>
    <row r="1214" spans="11:13" s="40" customFormat="1" x14ac:dyDescent="0.25">
      <c r="K1214" s="130"/>
      <c r="L1214" s="130"/>
      <c r="M1214" s="130"/>
    </row>
    <row r="1215" spans="11:13" s="40" customFormat="1" x14ac:dyDescent="0.25">
      <c r="K1215" s="130"/>
      <c r="L1215" s="130"/>
      <c r="M1215" s="130"/>
    </row>
    <row r="1216" spans="11:13" s="40" customFormat="1" x14ac:dyDescent="0.25">
      <c r="K1216" s="130"/>
      <c r="L1216" s="130"/>
      <c r="M1216" s="130"/>
    </row>
    <row r="1217" spans="11:13" s="40" customFormat="1" x14ac:dyDescent="0.25">
      <c r="K1217" s="130"/>
      <c r="L1217" s="130"/>
      <c r="M1217" s="130"/>
    </row>
    <row r="1218" spans="11:13" s="40" customFormat="1" x14ac:dyDescent="0.25">
      <c r="K1218" s="130"/>
      <c r="L1218" s="130"/>
      <c r="M1218" s="130"/>
    </row>
    <row r="1219" spans="11:13" s="40" customFormat="1" x14ac:dyDescent="0.25">
      <c r="K1219" s="130"/>
      <c r="L1219" s="130"/>
      <c r="M1219" s="130"/>
    </row>
    <row r="1220" spans="11:13" s="40" customFormat="1" x14ac:dyDescent="0.25">
      <c r="K1220" s="130"/>
      <c r="L1220" s="130"/>
      <c r="M1220" s="130"/>
    </row>
    <row r="1221" spans="11:13" s="40" customFormat="1" x14ac:dyDescent="0.25">
      <c r="K1221" s="130"/>
      <c r="L1221" s="130"/>
      <c r="M1221" s="130"/>
    </row>
    <row r="1222" spans="11:13" s="40" customFormat="1" x14ac:dyDescent="0.25">
      <c r="K1222" s="130"/>
      <c r="L1222" s="130"/>
      <c r="M1222" s="130"/>
    </row>
    <row r="1223" spans="11:13" s="40" customFormat="1" x14ac:dyDescent="0.25">
      <c r="K1223" s="130"/>
      <c r="L1223" s="130"/>
      <c r="M1223" s="130"/>
    </row>
    <row r="1224" spans="11:13" s="40" customFormat="1" x14ac:dyDescent="0.25">
      <c r="K1224" s="130"/>
      <c r="L1224" s="130"/>
      <c r="M1224" s="130"/>
    </row>
    <row r="1225" spans="11:13" s="40" customFormat="1" x14ac:dyDescent="0.25">
      <c r="K1225" s="130"/>
      <c r="L1225" s="130"/>
      <c r="M1225" s="130"/>
    </row>
    <row r="1226" spans="11:13" s="40" customFormat="1" x14ac:dyDescent="0.25">
      <c r="K1226" s="130"/>
      <c r="L1226" s="130"/>
      <c r="M1226" s="130"/>
    </row>
    <row r="1227" spans="11:13" s="40" customFormat="1" x14ac:dyDescent="0.25">
      <c r="K1227" s="130"/>
      <c r="L1227" s="130"/>
      <c r="M1227" s="130"/>
    </row>
    <row r="1228" spans="11:13" s="40" customFormat="1" x14ac:dyDescent="0.25">
      <c r="K1228" s="130"/>
      <c r="L1228" s="130"/>
      <c r="M1228" s="130"/>
    </row>
    <row r="1229" spans="11:13" s="40" customFormat="1" x14ac:dyDescent="0.25">
      <c r="K1229" s="130"/>
      <c r="L1229" s="130"/>
      <c r="M1229" s="130"/>
    </row>
    <row r="1230" spans="11:13" s="40" customFormat="1" x14ac:dyDescent="0.25">
      <c r="K1230" s="130"/>
      <c r="L1230" s="130"/>
      <c r="M1230" s="130"/>
    </row>
    <row r="1231" spans="11:13" s="40" customFormat="1" x14ac:dyDescent="0.25">
      <c r="K1231" s="130"/>
      <c r="L1231" s="130"/>
      <c r="M1231" s="130"/>
    </row>
    <row r="1232" spans="11:13" s="40" customFormat="1" x14ac:dyDescent="0.25">
      <c r="K1232" s="130"/>
      <c r="L1232" s="130"/>
      <c r="M1232" s="130"/>
    </row>
    <row r="1233" spans="11:13" s="40" customFormat="1" x14ac:dyDescent="0.25">
      <c r="K1233" s="130"/>
      <c r="L1233" s="130"/>
      <c r="M1233" s="130"/>
    </row>
    <row r="1234" spans="11:13" s="40" customFormat="1" x14ac:dyDescent="0.25">
      <c r="K1234" s="130"/>
      <c r="L1234" s="130"/>
      <c r="M1234" s="130"/>
    </row>
    <row r="1235" spans="11:13" s="40" customFormat="1" x14ac:dyDescent="0.25">
      <c r="K1235" s="130"/>
      <c r="L1235" s="130"/>
      <c r="M1235" s="130"/>
    </row>
    <row r="1236" spans="11:13" s="40" customFormat="1" x14ac:dyDescent="0.25">
      <c r="K1236" s="130"/>
      <c r="L1236" s="130"/>
      <c r="M1236" s="130"/>
    </row>
    <row r="1237" spans="11:13" s="40" customFormat="1" x14ac:dyDescent="0.25">
      <c r="K1237" s="130"/>
      <c r="L1237" s="130"/>
      <c r="M1237" s="130"/>
    </row>
    <row r="1238" spans="11:13" s="40" customFormat="1" x14ac:dyDescent="0.25">
      <c r="K1238" s="130"/>
      <c r="L1238" s="130"/>
      <c r="M1238" s="130"/>
    </row>
    <row r="1239" spans="11:13" s="40" customFormat="1" x14ac:dyDescent="0.25">
      <c r="K1239" s="130"/>
      <c r="L1239" s="130"/>
      <c r="M1239" s="130"/>
    </row>
    <row r="1240" spans="11:13" s="40" customFormat="1" x14ac:dyDescent="0.25">
      <c r="K1240" s="130"/>
      <c r="L1240" s="130"/>
      <c r="M1240" s="130"/>
    </row>
    <row r="1241" spans="11:13" s="40" customFormat="1" x14ac:dyDescent="0.25">
      <c r="K1241" s="130"/>
      <c r="L1241" s="130"/>
      <c r="M1241" s="130"/>
    </row>
    <row r="1242" spans="11:13" s="40" customFormat="1" x14ac:dyDescent="0.25">
      <c r="K1242" s="130"/>
      <c r="L1242" s="130"/>
      <c r="M1242" s="130"/>
    </row>
    <row r="1243" spans="11:13" s="40" customFormat="1" x14ac:dyDescent="0.25">
      <c r="K1243" s="130"/>
      <c r="L1243" s="130"/>
      <c r="M1243" s="130"/>
    </row>
    <row r="1244" spans="11:13" s="40" customFormat="1" x14ac:dyDescent="0.25">
      <c r="K1244" s="130"/>
      <c r="L1244" s="130"/>
      <c r="M1244" s="130"/>
    </row>
    <row r="1245" spans="11:13" s="40" customFormat="1" x14ac:dyDescent="0.25">
      <c r="K1245" s="130"/>
      <c r="L1245" s="130"/>
      <c r="M1245" s="130"/>
    </row>
    <row r="1246" spans="11:13" s="40" customFormat="1" x14ac:dyDescent="0.25">
      <c r="K1246" s="130"/>
      <c r="L1246" s="130"/>
      <c r="M1246" s="130"/>
    </row>
    <row r="1247" spans="11:13" s="40" customFormat="1" x14ac:dyDescent="0.25">
      <c r="K1247" s="130"/>
      <c r="L1247" s="130"/>
      <c r="M1247" s="130"/>
    </row>
    <row r="1248" spans="11:13" s="40" customFormat="1" x14ac:dyDescent="0.25">
      <c r="K1248" s="130"/>
      <c r="L1248" s="130"/>
      <c r="M1248" s="130"/>
    </row>
    <row r="1249" spans="11:13" s="40" customFormat="1" x14ac:dyDescent="0.25">
      <c r="K1249" s="130"/>
      <c r="L1249" s="130"/>
      <c r="M1249" s="130"/>
    </row>
    <row r="1250" spans="11:13" s="40" customFormat="1" x14ac:dyDescent="0.25">
      <c r="K1250" s="130"/>
      <c r="L1250" s="130"/>
      <c r="M1250" s="130"/>
    </row>
    <row r="1251" spans="11:13" s="40" customFormat="1" x14ac:dyDescent="0.25">
      <c r="K1251" s="130"/>
      <c r="L1251" s="130"/>
      <c r="M1251" s="130"/>
    </row>
    <row r="1252" spans="11:13" s="40" customFormat="1" x14ac:dyDescent="0.25">
      <c r="K1252" s="130"/>
      <c r="L1252" s="130"/>
      <c r="M1252" s="130"/>
    </row>
    <row r="1253" spans="11:13" s="40" customFormat="1" x14ac:dyDescent="0.25">
      <c r="K1253" s="130"/>
      <c r="L1253" s="130"/>
      <c r="M1253" s="130"/>
    </row>
    <row r="1254" spans="11:13" s="40" customFormat="1" x14ac:dyDescent="0.25">
      <c r="K1254" s="130"/>
      <c r="L1254" s="130"/>
      <c r="M1254" s="130"/>
    </row>
    <row r="1255" spans="11:13" s="40" customFormat="1" x14ac:dyDescent="0.25">
      <c r="K1255" s="130"/>
      <c r="L1255" s="130"/>
      <c r="M1255" s="130"/>
    </row>
    <row r="1256" spans="11:13" s="40" customFormat="1" x14ac:dyDescent="0.25">
      <c r="K1256" s="130"/>
      <c r="L1256" s="130"/>
      <c r="M1256" s="130"/>
    </row>
    <row r="1257" spans="11:13" s="40" customFormat="1" x14ac:dyDescent="0.25">
      <c r="K1257" s="130"/>
      <c r="L1257" s="130"/>
      <c r="M1257" s="130"/>
    </row>
    <row r="1258" spans="11:13" s="40" customFormat="1" x14ac:dyDescent="0.25">
      <c r="K1258" s="130"/>
      <c r="L1258" s="130"/>
      <c r="M1258" s="130"/>
    </row>
    <row r="1259" spans="11:13" s="40" customFormat="1" x14ac:dyDescent="0.25">
      <c r="K1259" s="130"/>
      <c r="L1259" s="130"/>
      <c r="M1259" s="130"/>
    </row>
    <row r="1260" spans="11:13" s="40" customFormat="1" x14ac:dyDescent="0.25">
      <c r="K1260" s="130"/>
      <c r="L1260" s="130"/>
      <c r="M1260" s="130"/>
    </row>
    <row r="1261" spans="11:13" s="40" customFormat="1" x14ac:dyDescent="0.25">
      <c r="K1261" s="130"/>
      <c r="L1261" s="130"/>
      <c r="M1261" s="130"/>
    </row>
    <row r="1262" spans="11:13" s="40" customFormat="1" x14ac:dyDescent="0.25">
      <c r="K1262" s="130"/>
      <c r="L1262" s="130"/>
      <c r="M1262" s="130"/>
    </row>
    <row r="1263" spans="11:13" s="40" customFormat="1" x14ac:dyDescent="0.25">
      <c r="K1263" s="130"/>
      <c r="L1263" s="130"/>
      <c r="M1263" s="130"/>
    </row>
    <row r="1264" spans="11:13" s="40" customFormat="1" x14ac:dyDescent="0.25">
      <c r="K1264" s="130"/>
      <c r="L1264" s="130"/>
      <c r="M1264" s="130"/>
    </row>
    <row r="1265" spans="11:13" s="40" customFormat="1" x14ac:dyDescent="0.25">
      <c r="K1265" s="130"/>
      <c r="L1265" s="130"/>
      <c r="M1265" s="130"/>
    </row>
    <row r="1266" spans="11:13" s="40" customFormat="1" x14ac:dyDescent="0.25">
      <c r="K1266" s="130"/>
      <c r="L1266" s="130"/>
      <c r="M1266" s="130"/>
    </row>
    <row r="1267" spans="11:13" s="40" customFormat="1" x14ac:dyDescent="0.25">
      <c r="K1267" s="130"/>
      <c r="L1267" s="130"/>
      <c r="M1267" s="130"/>
    </row>
    <row r="1268" spans="11:13" s="40" customFormat="1" x14ac:dyDescent="0.25">
      <c r="K1268" s="130"/>
      <c r="L1268" s="130"/>
      <c r="M1268" s="130"/>
    </row>
    <row r="1269" spans="11:13" s="40" customFormat="1" x14ac:dyDescent="0.25">
      <c r="K1269" s="130"/>
      <c r="L1269" s="130"/>
      <c r="M1269" s="130"/>
    </row>
    <row r="1270" spans="11:13" s="40" customFormat="1" x14ac:dyDescent="0.25">
      <c r="K1270" s="130"/>
      <c r="L1270" s="130"/>
      <c r="M1270" s="130"/>
    </row>
    <row r="1271" spans="11:13" s="40" customFormat="1" x14ac:dyDescent="0.25">
      <c r="K1271" s="130"/>
      <c r="L1271" s="130"/>
      <c r="M1271" s="130"/>
    </row>
    <row r="1272" spans="11:13" s="40" customFormat="1" x14ac:dyDescent="0.25">
      <c r="K1272" s="130"/>
      <c r="L1272" s="130"/>
      <c r="M1272" s="130"/>
    </row>
    <row r="1273" spans="11:13" s="40" customFormat="1" x14ac:dyDescent="0.25">
      <c r="K1273" s="130"/>
      <c r="L1273" s="130"/>
      <c r="M1273" s="130"/>
    </row>
    <row r="1274" spans="11:13" s="40" customFormat="1" x14ac:dyDescent="0.25">
      <c r="K1274" s="130"/>
      <c r="L1274" s="130"/>
      <c r="M1274" s="130"/>
    </row>
    <row r="1275" spans="11:13" s="40" customFormat="1" x14ac:dyDescent="0.25">
      <c r="K1275" s="130"/>
      <c r="L1275" s="130"/>
      <c r="M1275" s="130"/>
    </row>
    <row r="1276" spans="11:13" s="40" customFormat="1" x14ac:dyDescent="0.25">
      <c r="K1276" s="130"/>
      <c r="L1276" s="130"/>
      <c r="M1276" s="130"/>
    </row>
    <row r="1277" spans="11:13" s="40" customFormat="1" x14ac:dyDescent="0.25">
      <c r="K1277" s="130"/>
      <c r="L1277" s="130"/>
      <c r="M1277" s="130"/>
    </row>
    <row r="1278" spans="11:13" s="40" customFormat="1" x14ac:dyDescent="0.25">
      <c r="K1278" s="130"/>
      <c r="L1278" s="130"/>
      <c r="M1278" s="130"/>
    </row>
    <row r="1279" spans="11:13" s="40" customFormat="1" x14ac:dyDescent="0.25">
      <c r="K1279" s="130"/>
      <c r="L1279" s="130"/>
      <c r="M1279" s="130"/>
    </row>
    <row r="1280" spans="11:13" s="40" customFormat="1" x14ac:dyDescent="0.25">
      <c r="K1280" s="130"/>
      <c r="L1280" s="130"/>
      <c r="M1280" s="130"/>
    </row>
    <row r="1281" spans="11:13" s="40" customFormat="1" x14ac:dyDescent="0.25">
      <c r="K1281" s="130"/>
      <c r="L1281" s="130"/>
      <c r="M1281" s="130"/>
    </row>
    <row r="1282" spans="11:13" s="40" customFormat="1" x14ac:dyDescent="0.25">
      <c r="K1282" s="130"/>
      <c r="L1282" s="130"/>
      <c r="M1282" s="130"/>
    </row>
    <row r="1283" spans="11:13" s="40" customFormat="1" x14ac:dyDescent="0.25">
      <c r="K1283" s="130"/>
      <c r="L1283" s="130"/>
      <c r="M1283" s="130"/>
    </row>
    <row r="1284" spans="11:13" s="40" customFormat="1" x14ac:dyDescent="0.25">
      <c r="K1284" s="130"/>
      <c r="L1284" s="130"/>
      <c r="M1284" s="130"/>
    </row>
    <row r="1285" spans="11:13" s="40" customFormat="1" x14ac:dyDescent="0.25">
      <c r="K1285" s="130"/>
      <c r="L1285" s="130"/>
      <c r="M1285" s="130"/>
    </row>
    <row r="1286" spans="11:13" s="40" customFormat="1" x14ac:dyDescent="0.25">
      <c r="K1286" s="130"/>
      <c r="L1286" s="130"/>
      <c r="M1286" s="130"/>
    </row>
    <row r="1287" spans="11:13" s="40" customFormat="1" x14ac:dyDescent="0.25">
      <c r="K1287" s="130"/>
      <c r="L1287" s="130"/>
      <c r="M1287" s="130"/>
    </row>
    <row r="1288" spans="11:13" s="40" customFormat="1" x14ac:dyDescent="0.25">
      <c r="K1288" s="130"/>
      <c r="L1288" s="130"/>
      <c r="M1288" s="130"/>
    </row>
    <row r="1289" spans="11:13" s="40" customFormat="1" x14ac:dyDescent="0.25">
      <c r="K1289" s="130"/>
      <c r="L1289" s="130"/>
      <c r="M1289" s="130"/>
    </row>
    <row r="1290" spans="11:13" s="40" customFormat="1" x14ac:dyDescent="0.25">
      <c r="K1290" s="130"/>
      <c r="L1290" s="130"/>
      <c r="M1290" s="130"/>
    </row>
    <row r="1291" spans="11:13" s="40" customFormat="1" x14ac:dyDescent="0.25">
      <c r="K1291" s="130"/>
      <c r="L1291" s="130"/>
      <c r="M1291" s="130"/>
    </row>
    <row r="1292" spans="11:13" s="40" customFormat="1" x14ac:dyDescent="0.25">
      <c r="K1292" s="130"/>
      <c r="L1292" s="130"/>
      <c r="M1292" s="130"/>
    </row>
    <row r="1293" spans="11:13" s="40" customFormat="1" x14ac:dyDescent="0.25">
      <c r="K1293" s="130"/>
      <c r="L1293" s="130"/>
      <c r="M1293" s="130"/>
    </row>
    <row r="1294" spans="11:13" s="40" customFormat="1" x14ac:dyDescent="0.25">
      <c r="K1294" s="130"/>
      <c r="L1294" s="130"/>
      <c r="M1294" s="130"/>
    </row>
    <row r="1295" spans="11:13" s="40" customFormat="1" x14ac:dyDescent="0.25">
      <c r="K1295" s="130"/>
      <c r="L1295" s="130"/>
      <c r="M1295" s="130"/>
    </row>
    <row r="1296" spans="11:13" s="40" customFormat="1" x14ac:dyDescent="0.25">
      <c r="K1296" s="130"/>
      <c r="L1296" s="130"/>
      <c r="M1296" s="130"/>
    </row>
    <row r="1297" spans="11:13" s="40" customFormat="1" x14ac:dyDescent="0.25">
      <c r="K1297" s="130"/>
      <c r="L1297" s="130"/>
      <c r="M1297" s="130"/>
    </row>
    <row r="1298" spans="11:13" s="40" customFormat="1" x14ac:dyDescent="0.25">
      <c r="K1298" s="130"/>
      <c r="L1298" s="130"/>
      <c r="M1298" s="130"/>
    </row>
    <row r="1299" spans="11:13" s="40" customFormat="1" x14ac:dyDescent="0.25">
      <c r="K1299" s="130"/>
      <c r="L1299" s="130"/>
      <c r="M1299" s="130"/>
    </row>
    <row r="1300" spans="11:13" s="40" customFormat="1" x14ac:dyDescent="0.25">
      <c r="K1300" s="130"/>
      <c r="L1300" s="130"/>
      <c r="M1300" s="130"/>
    </row>
    <row r="1301" spans="11:13" s="40" customFormat="1" x14ac:dyDescent="0.25">
      <c r="K1301" s="130"/>
      <c r="L1301" s="130"/>
      <c r="M1301" s="130"/>
    </row>
    <row r="1302" spans="11:13" s="40" customFormat="1" x14ac:dyDescent="0.25">
      <c r="K1302" s="130"/>
      <c r="L1302" s="130"/>
      <c r="M1302" s="130"/>
    </row>
    <row r="1303" spans="11:13" s="40" customFormat="1" x14ac:dyDescent="0.25">
      <c r="K1303" s="130"/>
      <c r="L1303" s="130"/>
      <c r="M1303" s="130"/>
    </row>
    <row r="1304" spans="11:13" s="40" customFormat="1" x14ac:dyDescent="0.25">
      <c r="K1304" s="130"/>
      <c r="L1304" s="130"/>
      <c r="M1304" s="130"/>
    </row>
    <row r="1305" spans="11:13" s="40" customFormat="1" x14ac:dyDescent="0.25">
      <c r="K1305" s="130"/>
      <c r="L1305" s="130"/>
      <c r="M1305" s="130"/>
    </row>
    <row r="1306" spans="11:13" s="40" customFormat="1" x14ac:dyDescent="0.25">
      <c r="K1306" s="130"/>
      <c r="L1306" s="130"/>
      <c r="M1306" s="130"/>
    </row>
    <row r="1307" spans="11:13" s="40" customFormat="1" x14ac:dyDescent="0.25">
      <c r="K1307" s="130"/>
      <c r="L1307" s="130"/>
      <c r="M1307" s="130"/>
    </row>
    <row r="1308" spans="11:13" s="40" customFormat="1" x14ac:dyDescent="0.25">
      <c r="K1308" s="130"/>
      <c r="L1308" s="130"/>
      <c r="M1308" s="130"/>
    </row>
    <row r="1309" spans="11:13" s="40" customFormat="1" x14ac:dyDescent="0.25">
      <c r="K1309" s="130"/>
      <c r="L1309" s="130"/>
      <c r="M1309" s="130"/>
    </row>
    <row r="1310" spans="11:13" s="40" customFormat="1" x14ac:dyDescent="0.25">
      <c r="K1310" s="130"/>
      <c r="L1310" s="130"/>
      <c r="M1310" s="130"/>
    </row>
    <row r="1311" spans="11:13" s="40" customFormat="1" x14ac:dyDescent="0.25">
      <c r="K1311" s="130"/>
      <c r="L1311" s="130"/>
      <c r="M1311" s="130"/>
    </row>
    <row r="1312" spans="11:13" s="40" customFormat="1" x14ac:dyDescent="0.25">
      <c r="K1312" s="130"/>
      <c r="L1312" s="130"/>
      <c r="M1312" s="130"/>
    </row>
    <row r="1313" spans="11:13" s="40" customFormat="1" x14ac:dyDescent="0.25">
      <c r="K1313" s="130"/>
      <c r="L1313" s="130"/>
      <c r="M1313" s="130"/>
    </row>
    <row r="1314" spans="11:13" s="40" customFormat="1" x14ac:dyDescent="0.25">
      <c r="K1314" s="130"/>
      <c r="L1314" s="130"/>
      <c r="M1314" s="130"/>
    </row>
    <row r="1315" spans="11:13" s="40" customFormat="1" x14ac:dyDescent="0.25">
      <c r="K1315" s="130"/>
      <c r="L1315" s="130"/>
      <c r="M1315" s="130"/>
    </row>
    <row r="1316" spans="11:13" s="40" customFormat="1" x14ac:dyDescent="0.25">
      <c r="K1316" s="130"/>
      <c r="L1316" s="130"/>
      <c r="M1316" s="130"/>
    </row>
    <row r="1317" spans="11:13" s="40" customFormat="1" x14ac:dyDescent="0.25">
      <c r="K1317" s="130"/>
      <c r="L1317" s="130"/>
      <c r="M1317" s="130"/>
    </row>
    <row r="1318" spans="11:13" s="40" customFormat="1" x14ac:dyDescent="0.25">
      <c r="K1318" s="130"/>
      <c r="L1318" s="130"/>
      <c r="M1318" s="130"/>
    </row>
    <row r="1319" spans="11:13" s="40" customFormat="1" x14ac:dyDescent="0.25">
      <c r="K1319" s="130"/>
      <c r="L1319" s="130"/>
      <c r="M1319" s="130"/>
    </row>
    <row r="1320" spans="11:13" s="40" customFormat="1" x14ac:dyDescent="0.25">
      <c r="K1320" s="130"/>
      <c r="L1320" s="130"/>
      <c r="M1320" s="130"/>
    </row>
    <row r="1321" spans="11:13" s="40" customFormat="1" x14ac:dyDescent="0.25">
      <c r="K1321" s="130"/>
      <c r="L1321" s="130"/>
      <c r="M1321" s="130"/>
    </row>
    <row r="1322" spans="11:13" s="40" customFormat="1" x14ac:dyDescent="0.25">
      <c r="K1322" s="130"/>
      <c r="L1322" s="130"/>
      <c r="M1322" s="130"/>
    </row>
    <row r="1323" spans="11:13" s="40" customFormat="1" x14ac:dyDescent="0.25">
      <c r="K1323" s="130"/>
      <c r="L1323" s="130"/>
      <c r="M1323" s="130"/>
    </row>
    <row r="1324" spans="11:13" s="40" customFormat="1" x14ac:dyDescent="0.25">
      <c r="K1324" s="130"/>
      <c r="L1324" s="130"/>
      <c r="M1324" s="130"/>
    </row>
    <row r="1325" spans="11:13" s="40" customFormat="1" x14ac:dyDescent="0.25">
      <c r="K1325" s="130"/>
      <c r="L1325" s="130"/>
      <c r="M1325" s="130"/>
    </row>
    <row r="1326" spans="11:13" s="40" customFormat="1" x14ac:dyDescent="0.25">
      <c r="K1326" s="130"/>
      <c r="L1326" s="130"/>
      <c r="M1326" s="130"/>
    </row>
    <row r="1327" spans="11:13" s="40" customFormat="1" x14ac:dyDescent="0.25">
      <c r="K1327" s="130"/>
      <c r="L1327" s="130"/>
      <c r="M1327" s="130"/>
    </row>
    <row r="1328" spans="11:13" s="40" customFormat="1" x14ac:dyDescent="0.25">
      <c r="K1328" s="130"/>
      <c r="L1328" s="130"/>
      <c r="M1328" s="130"/>
    </row>
    <row r="1329" spans="11:13" s="40" customFormat="1" x14ac:dyDescent="0.25">
      <c r="K1329" s="130"/>
      <c r="L1329" s="130"/>
      <c r="M1329" s="130"/>
    </row>
    <row r="1330" spans="11:13" s="40" customFormat="1" x14ac:dyDescent="0.25">
      <c r="K1330" s="130"/>
      <c r="L1330" s="130"/>
      <c r="M1330" s="130"/>
    </row>
    <row r="1331" spans="11:13" s="40" customFormat="1" x14ac:dyDescent="0.25">
      <c r="K1331" s="130"/>
      <c r="L1331" s="130"/>
      <c r="M1331" s="130"/>
    </row>
    <row r="1332" spans="11:13" s="40" customFormat="1" x14ac:dyDescent="0.25">
      <c r="K1332" s="130"/>
      <c r="L1332" s="130"/>
      <c r="M1332" s="130"/>
    </row>
    <row r="1333" spans="11:13" s="40" customFormat="1" x14ac:dyDescent="0.25">
      <c r="K1333" s="130"/>
      <c r="L1333" s="130"/>
      <c r="M1333" s="130"/>
    </row>
    <row r="1334" spans="11:13" s="40" customFormat="1" x14ac:dyDescent="0.25">
      <c r="K1334" s="130"/>
      <c r="L1334" s="130"/>
      <c r="M1334" s="130"/>
    </row>
    <row r="1335" spans="11:13" s="40" customFormat="1" x14ac:dyDescent="0.25">
      <c r="K1335" s="130"/>
      <c r="L1335" s="130"/>
      <c r="M1335" s="130"/>
    </row>
    <row r="1336" spans="11:13" s="40" customFormat="1" x14ac:dyDescent="0.25">
      <c r="K1336" s="130"/>
      <c r="L1336" s="130"/>
      <c r="M1336" s="130"/>
    </row>
    <row r="1337" spans="11:13" s="40" customFormat="1" x14ac:dyDescent="0.25">
      <c r="K1337" s="130"/>
      <c r="L1337" s="130"/>
      <c r="M1337" s="130"/>
    </row>
    <row r="1338" spans="11:13" s="40" customFormat="1" x14ac:dyDescent="0.25">
      <c r="K1338" s="130"/>
      <c r="L1338" s="130"/>
      <c r="M1338" s="130"/>
    </row>
    <row r="1339" spans="11:13" s="40" customFormat="1" x14ac:dyDescent="0.25">
      <c r="K1339" s="130"/>
      <c r="L1339" s="130"/>
      <c r="M1339" s="130"/>
    </row>
    <row r="1340" spans="11:13" s="40" customFormat="1" x14ac:dyDescent="0.25">
      <c r="K1340" s="130"/>
      <c r="L1340" s="130"/>
      <c r="M1340" s="130"/>
    </row>
    <row r="1341" spans="11:13" s="40" customFormat="1" x14ac:dyDescent="0.25">
      <c r="K1341" s="130"/>
      <c r="L1341" s="130"/>
      <c r="M1341" s="130"/>
    </row>
    <row r="1342" spans="11:13" s="40" customFormat="1" x14ac:dyDescent="0.25">
      <c r="K1342" s="130"/>
      <c r="L1342" s="130"/>
      <c r="M1342" s="130"/>
    </row>
    <row r="1343" spans="11:13" s="40" customFormat="1" x14ac:dyDescent="0.25">
      <c r="K1343" s="130"/>
      <c r="L1343" s="130"/>
      <c r="M1343" s="130"/>
    </row>
    <row r="1344" spans="11:13" s="40" customFormat="1" x14ac:dyDescent="0.25">
      <c r="K1344" s="130"/>
      <c r="L1344" s="130"/>
      <c r="M1344" s="130"/>
    </row>
    <row r="1345" spans="11:13" s="40" customFormat="1" x14ac:dyDescent="0.25">
      <c r="K1345" s="130"/>
      <c r="L1345" s="130"/>
      <c r="M1345" s="130"/>
    </row>
    <row r="1346" spans="11:13" s="40" customFormat="1" x14ac:dyDescent="0.25">
      <c r="K1346" s="130"/>
      <c r="L1346" s="130"/>
      <c r="M1346" s="130"/>
    </row>
    <row r="1347" spans="11:13" s="40" customFormat="1" x14ac:dyDescent="0.25">
      <c r="K1347" s="130"/>
      <c r="L1347" s="130"/>
      <c r="M1347" s="130"/>
    </row>
    <row r="1348" spans="11:13" s="40" customFormat="1" x14ac:dyDescent="0.25">
      <c r="K1348" s="130"/>
      <c r="L1348" s="130"/>
      <c r="M1348" s="130"/>
    </row>
    <row r="1349" spans="11:13" s="40" customFormat="1" x14ac:dyDescent="0.25">
      <c r="K1349" s="130"/>
      <c r="L1349" s="130"/>
      <c r="M1349" s="130"/>
    </row>
    <row r="1350" spans="11:13" s="40" customFormat="1" x14ac:dyDescent="0.25">
      <c r="K1350" s="130"/>
      <c r="L1350" s="130"/>
      <c r="M1350" s="130"/>
    </row>
    <row r="1351" spans="11:13" s="40" customFormat="1" x14ac:dyDescent="0.25">
      <c r="K1351" s="130"/>
      <c r="L1351" s="130"/>
      <c r="M1351" s="130"/>
    </row>
    <row r="1352" spans="11:13" s="40" customFormat="1" x14ac:dyDescent="0.25">
      <c r="K1352" s="130"/>
      <c r="L1352" s="130"/>
      <c r="M1352" s="130"/>
    </row>
    <row r="1353" spans="11:13" s="40" customFormat="1" x14ac:dyDescent="0.25">
      <c r="K1353" s="130"/>
      <c r="L1353" s="130"/>
      <c r="M1353" s="130"/>
    </row>
    <row r="1354" spans="11:13" s="40" customFormat="1" x14ac:dyDescent="0.25">
      <c r="K1354" s="130"/>
      <c r="L1354" s="130"/>
      <c r="M1354" s="130"/>
    </row>
    <row r="1355" spans="11:13" s="40" customFormat="1" x14ac:dyDescent="0.25">
      <c r="K1355" s="130"/>
      <c r="L1355" s="130"/>
      <c r="M1355" s="130"/>
    </row>
    <row r="1356" spans="11:13" s="40" customFormat="1" x14ac:dyDescent="0.25">
      <c r="K1356" s="130"/>
      <c r="L1356" s="130"/>
      <c r="M1356" s="130"/>
    </row>
    <row r="1357" spans="11:13" s="40" customFormat="1" x14ac:dyDescent="0.25">
      <c r="K1357" s="130"/>
      <c r="L1357" s="130"/>
      <c r="M1357" s="130"/>
    </row>
    <row r="1358" spans="11:13" s="40" customFormat="1" x14ac:dyDescent="0.25">
      <c r="K1358" s="130"/>
      <c r="L1358" s="130"/>
      <c r="M1358" s="130"/>
    </row>
    <row r="1359" spans="11:13" s="40" customFormat="1" x14ac:dyDescent="0.25">
      <c r="K1359" s="130"/>
      <c r="L1359" s="130"/>
      <c r="M1359" s="130"/>
    </row>
    <row r="1360" spans="11:13" s="40" customFormat="1" x14ac:dyDescent="0.25">
      <c r="K1360" s="130"/>
      <c r="L1360" s="130"/>
      <c r="M1360" s="130"/>
    </row>
    <row r="1361" spans="11:13" s="40" customFormat="1" x14ac:dyDescent="0.25">
      <c r="K1361" s="130"/>
      <c r="L1361" s="130"/>
      <c r="M1361" s="130"/>
    </row>
    <row r="1362" spans="11:13" s="40" customFormat="1" x14ac:dyDescent="0.25">
      <c r="K1362" s="130"/>
      <c r="L1362" s="130"/>
      <c r="M1362" s="130"/>
    </row>
    <row r="1363" spans="11:13" s="40" customFormat="1" x14ac:dyDescent="0.25">
      <c r="K1363" s="130"/>
      <c r="L1363" s="130"/>
      <c r="M1363" s="130"/>
    </row>
    <row r="1364" spans="11:13" s="40" customFormat="1" x14ac:dyDescent="0.25">
      <c r="K1364" s="130"/>
      <c r="L1364" s="130"/>
      <c r="M1364" s="130"/>
    </row>
    <row r="1365" spans="11:13" s="40" customFormat="1" x14ac:dyDescent="0.25">
      <c r="K1365" s="130"/>
      <c r="L1365" s="130"/>
      <c r="M1365" s="130"/>
    </row>
    <row r="1366" spans="11:13" s="40" customFormat="1" x14ac:dyDescent="0.25">
      <c r="K1366" s="130"/>
      <c r="L1366" s="130"/>
      <c r="M1366" s="130"/>
    </row>
    <row r="1367" spans="11:13" s="40" customFormat="1" x14ac:dyDescent="0.25">
      <c r="K1367" s="130"/>
      <c r="L1367" s="130"/>
      <c r="M1367" s="130"/>
    </row>
    <row r="1368" spans="11:13" s="40" customFormat="1" x14ac:dyDescent="0.25">
      <c r="K1368" s="130"/>
      <c r="L1368" s="130"/>
      <c r="M1368" s="130"/>
    </row>
    <row r="1369" spans="11:13" s="40" customFormat="1" x14ac:dyDescent="0.25">
      <c r="K1369" s="130"/>
      <c r="L1369" s="130"/>
      <c r="M1369" s="130"/>
    </row>
    <row r="1370" spans="11:13" s="40" customFormat="1" x14ac:dyDescent="0.25">
      <c r="K1370" s="130"/>
      <c r="L1370" s="130"/>
      <c r="M1370" s="130"/>
    </row>
    <row r="1371" spans="11:13" s="40" customFormat="1" x14ac:dyDescent="0.25">
      <c r="K1371" s="130"/>
      <c r="L1371" s="130"/>
      <c r="M1371" s="130"/>
    </row>
    <row r="1372" spans="11:13" s="40" customFormat="1" x14ac:dyDescent="0.25">
      <c r="K1372" s="130"/>
      <c r="L1372" s="130"/>
      <c r="M1372" s="130"/>
    </row>
    <row r="1373" spans="11:13" s="40" customFormat="1" x14ac:dyDescent="0.25">
      <c r="K1373" s="130"/>
      <c r="L1373" s="130"/>
      <c r="M1373" s="130"/>
    </row>
    <row r="1374" spans="11:13" s="40" customFormat="1" x14ac:dyDescent="0.25">
      <c r="K1374" s="130"/>
      <c r="L1374" s="130"/>
      <c r="M1374" s="130"/>
    </row>
    <row r="1375" spans="11:13" s="40" customFormat="1" x14ac:dyDescent="0.25">
      <c r="K1375" s="130"/>
      <c r="L1375" s="130"/>
      <c r="M1375" s="130"/>
    </row>
    <row r="1376" spans="11:13" s="40" customFormat="1" x14ac:dyDescent="0.25">
      <c r="K1376" s="130"/>
      <c r="L1376" s="130"/>
      <c r="M1376" s="130"/>
    </row>
    <row r="1377" spans="11:13" s="40" customFormat="1" x14ac:dyDescent="0.25">
      <c r="K1377" s="130"/>
      <c r="L1377" s="130"/>
      <c r="M1377" s="130"/>
    </row>
    <row r="1378" spans="11:13" s="40" customFormat="1" x14ac:dyDescent="0.25">
      <c r="K1378" s="130"/>
      <c r="L1378" s="130"/>
      <c r="M1378" s="130"/>
    </row>
    <row r="1379" spans="11:13" s="40" customFormat="1" x14ac:dyDescent="0.25">
      <c r="K1379" s="130"/>
      <c r="L1379" s="130"/>
      <c r="M1379" s="130"/>
    </row>
    <row r="1380" spans="11:13" s="40" customFormat="1" x14ac:dyDescent="0.25">
      <c r="K1380" s="130"/>
      <c r="L1380" s="130"/>
      <c r="M1380" s="130"/>
    </row>
    <row r="1381" spans="11:13" s="40" customFormat="1" x14ac:dyDescent="0.25">
      <c r="K1381" s="130"/>
      <c r="L1381" s="130"/>
      <c r="M1381" s="130"/>
    </row>
    <row r="1382" spans="11:13" s="40" customFormat="1" x14ac:dyDescent="0.25">
      <c r="K1382" s="130"/>
      <c r="L1382" s="130"/>
      <c r="M1382" s="130"/>
    </row>
    <row r="1383" spans="11:13" s="40" customFormat="1" x14ac:dyDescent="0.25">
      <c r="K1383" s="130"/>
      <c r="L1383" s="130"/>
      <c r="M1383" s="130"/>
    </row>
    <row r="1384" spans="11:13" s="40" customFormat="1" x14ac:dyDescent="0.25">
      <c r="K1384" s="130"/>
      <c r="L1384" s="130"/>
      <c r="M1384" s="130"/>
    </row>
    <row r="1385" spans="11:13" s="40" customFormat="1" x14ac:dyDescent="0.25">
      <c r="K1385" s="130"/>
      <c r="L1385" s="130"/>
      <c r="M1385" s="130"/>
    </row>
    <row r="1386" spans="11:13" s="40" customFormat="1" x14ac:dyDescent="0.25">
      <c r="K1386" s="130"/>
      <c r="L1386" s="130"/>
      <c r="M1386" s="130"/>
    </row>
    <row r="1387" spans="11:13" s="40" customFormat="1" x14ac:dyDescent="0.25">
      <c r="K1387" s="130"/>
      <c r="L1387" s="130"/>
      <c r="M1387" s="130"/>
    </row>
    <row r="1388" spans="11:13" s="40" customFormat="1" x14ac:dyDescent="0.25">
      <c r="K1388" s="130"/>
      <c r="L1388" s="130"/>
      <c r="M1388" s="130"/>
    </row>
    <row r="1389" spans="11:13" s="40" customFormat="1" x14ac:dyDescent="0.25">
      <c r="K1389" s="130"/>
      <c r="L1389" s="130"/>
      <c r="M1389" s="130"/>
    </row>
    <row r="1390" spans="11:13" s="40" customFormat="1" x14ac:dyDescent="0.25">
      <c r="K1390" s="130"/>
      <c r="L1390" s="130"/>
      <c r="M1390" s="130"/>
    </row>
    <row r="1391" spans="11:13" s="40" customFormat="1" x14ac:dyDescent="0.25">
      <c r="K1391" s="130"/>
      <c r="L1391" s="130"/>
      <c r="M1391" s="130"/>
    </row>
    <row r="1392" spans="11:13" s="40" customFormat="1" x14ac:dyDescent="0.25">
      <c r="K1392" s="130"/>
      <c r="L1392" s="130"/>
      <c r="M1392" s="130"/>
    </row>
    <row r="1393" spans="11:13" s="40" customFormat="1" x14ac:dyDescent="0.25">
      <c r="K1393" s="130"/>
      <c r="L1393" s="130"/>
      <c r="M1393" s="130"/>
    </row>
    <row r="1394" spans="11:13" s="40" customFormat="1" x14ac:dyDescent="0.25">
      <c r="K1394" s="130"/>
      <c r="L1394" s="130"/>
      <c r="M1394" s="130"/>
    </row>
    <row r="1395" spans="11:13" s="40" customFormat="1" x14ac:dyDescent="0.25">
      <c r="K1395" s="130"/>
      <c r="L1395" s="130"/>
      <c r="M1395" s="130"/>
    </row>
    <row r="1396" spans="11:13" s="40" customFormat="1" x14ac:dyDescent="0.25">
      <c r="K1396" s="130"/>
      <c r="L1396" s="130"/>
      <c r="M1396" s="130"/>
    </row>
    <row r="1397" spans="11:13" s="40" customFormat="1" x14ac:dyDescent="0.25">
      <c r="K1397" s="130"/>
      <c r="L1397" s="130"/>
      <c r="M1397" s="130"/>
    </row>
    <row r="1398" spans="11:13" s="40" customFormat="1" x14ac:dyDescent="0.25">
      <c r="K1398" s="130"/>
      <c r="L1398" s="130"/>
      <c r="M1398" s="130"/>
    </row>
    <row r="1399" spans="11:13" s="40" customFormat="1" x14ac:dyDescent="0.25">
      <c r="K1399" s="130"/>
      <c r="L1399" s="130"/>
      <c r="M1399" s="130"/>
    </row>
    <row r="1400" spans="11:13" s="40" customFormat="1" x14ac:dyDescent="0.25">
      <c r="K1400" s="130"/>
      <c r="L1400" s="130"/>
      <c r="M1400" s="130"/>
    </row>
    <row r="1401" spans="11:13" s="40" customFormat="1" x14ac:dyDescent="0.25">
      <c r="K1401" s="130"/>
      <c r="L1401" s="130"/>
      <c r="M1401" s="130"/>
    </row>
    <row r="1402" spans="11:13" s="40" customFormat="1" x14ac:dyDescent="0.25">
      <c r="K1402" s="130"/>
      <c r="L1402" s="130"/>
      <c r="M1402" s="130"/>
    </row>
    <row r="1403" spans="11:13" s="40" customFormat="1" x14ac:dyDescent="0.25">
      <c r="K1403" s="130"/>
      <c r="L1403" s="130"/>
      <c r="M1403" s="130"/>
    </row>
    <row r="1404" spans="11:13" s="40" customFormat="1" x14ac:dyDescent="0.25">
      <c r="K1404" s="130"/>
      <c r="L1404" s="130"/>
      <c r="M1404" s="130"/>
    </row>
    <row r="1405" spans="11:13" s="40" customFormat="1" x14ac:dyDescent="0.25">
      <c r="K1405" s="130"/>
      <c r="L1405" s="130"/>
      <c r="M1405" s="130"/>
    </row>
    <row r="1406" spans="11:13" s="40" customFormat="1" x14ac:dyDescent="0.25">
      <c r="K1406" s="130"/>
      <c r="L1406" s="130"/>
      <c r="M1406" s="130"/>
    </row>
    <row r="1407" spans="11:13" s="40" customFormat="1" x14ac:dyDescent="0.25">
      <c r="K1407" s="130"/>
      <c r="L1407" s="130"/>
      <c r="M1407" s="130"/>
    </row>
    <row r="1408" spans="11:13" s="40" customFormat="1" x14ac:dyDescent="0.25">
      <c r="K1408" s="130"/>
      <c r="L1408" s="130"/>
      <c r="M1408" s="130"/>
    </row>
    <row r="1409" spans="11:13" s="40" customFormat="1" x14ac:dyDescent="0.25">
      <c r="K1409" s="130"/>
      <c r="L1409" s="130"/>
      <c r="M1409" s="130"/>
    </row>
    <row r="1410" spans="11:13" s="40" customFormat="1" x14ac:dyDescent="0.25">
      <c r="K1410" s="130"/>
      <c r="L1410" s="130"/>
      <c r="M1410" s="130"/>
    </row>
    <row r="1411" spans="11:13" s="40" customFormat="1" x14ac:dyDescent="0.25">
      <c r="K1411" s="130"/>
      <c r="L1411" s="130"/>
      <c r="M1411" s="130"/>
    </row>
    <row r="1412" spans="11:13" s="40" customFormat="1" x14ac:dyDescent="0.25">
      <c r="K1412" s="130"/>
      <c r="L1412" s="130"/>
      <c r="M1412" s="130"/>
    </row>
    <row r="1413" spans="11:13" s="40" customFormat="1" x14ac:dyDescent="0.25">
      <c r="K1413" s="130"/>
      <c r="L1413" s="130"/>
      <c r="M1413" s="130"/>
    </row>
    <row r="1414" spans="11:13" s="40" customFormat="1" x14ac:dyDescent="0.25">
      <c r="K1414" s="130"/>
      <c r="L1414" s="130"/>
      <c r="M1414" s="130"/>
    </row>
    <row r="1415" spans="11:13" s="40" customFormat="1" x14ac:dyDescent="0.25">
      <c r="K1415" s="130"/>
      <c r="L1415" s="130"/>
      <c r="M1415" s="130"/>
    </row>
    <row r="1416" spans="11:13" s="40" customFormat="1" x14ac:dyDescent="0.25">
      <c r="K1416" s="130"/>
      <c r="L1416" s="130"/>
      <c r="M1416" s="130"/>
    </row>
    <row r="1417" spans="11:13" s="40" customFormat="1" x14ac:dyDescent="0.25">
      <c r="K1417" s="130"/>
      <c r="L1417" s="130"/>
      <c r="M1417" s="130"/>
    </row>
    <row r="1418" spans="11:13" s="40" customFormat="1" x14ac:dyDescent="0.25">
      <c r="K1418" s="130"/>
      <c r="L1418" s="130"/>
      <c r="M1418" s="130"/>
    </row>
    <row r="1419" spans="11:13" s="40" customFormat="1" x14ac:dyDescent="0.25">
      <c r="K1419" s="130"/>
      <c r="L1419" s="130"/>
      <c r="M1419" s="130"/>
    </row>
    <row r="1420" spans="11:13" s="40" customFormat="1" x14ac:dyDescent="0.25">
      <c r="K1420" s="130"/>
      <c r="L1420" s="130"/>
      <c r="M1420" s="130"/>
    </row>
    <row r="1421" spans="11:13" s="40" customFormat="1" x14ac:dyDescent="0.25">
      <c r="K1421" s="130"/>
      <c r="L1421" s="130"/>
      <c r="M1421" s="130"/>
    </row>
    <row r="1422" spans="11:13" s="40" customFormat="1" x14ac:dyDescent="0.25">
      <c r="K1422" s="130"/>
      <c r="L1422" s="130"/>
      <c r="M1422" s="130"/>
    </row>
    <row r="1423" spans="11:13" s="40" customFormat="1" x14ac:dyDescent="0.25">
      <c r="K1423" s="130"/>
      <c r="L1423" s="130"/>
      <c r="M1423" s="130"/>
    </row>
    <row r="1424" spans="11:13" s="40" customFormat="1" x14ac:dyDescent="0.25">
      <c r="K1424" s="130"/>
      <c r="L1424" s="130"/>
      <c r="M1424" s="130"/>
    </row>
    <row r="1425" spans="11:13" s="40" customFormat="1" x14ac:dyDescent="0.25">
      <c r="K1425" s="130"/>
      <c r="L1425" s="130"/>
      <c r="M1425" s="130"/>
    </row>
    <row r="1426" spans="11:13" s="40" customFormat="1" x14ac:dyDescent="0.25">
      <c r="K1426" s="130"/>
      <c r="L1426" s="130"/>
      <c r="M1426" s="130"/>
    </row>
    <row r="1427" spans="11:13" s="40" customFormat="1" x14ac:dyDescent="0.25">
      <c r="K1427" s="130"/>
      <c r="L1427" s="130"/>
      <c r="M1427" s="130"/>
    </row>
    <row r="1428" spans="11:13" s="40" customFormat="1" x14ac:dyDescent="0.25">
      <c r="K1428" s="130"/>
      <c r="L1428" s="130"/>
      <c r="M1428" s="130"/>
    </row>
    <row r="1429" spans="11:13" s="40" customFormat="1" x14ac:dyDescent="0.25">
      <c r="K1429" s="130"/>
      <c r="L1429" s="130"/>
      <c r="M1429" s="130"/>
    </row>
    <row r="1430" spans="11:13" s="40" customFormat="1" x14ac:dyDescent="0.25">
      <c r="K1430" s="130"/>
      <c r="L1430" s="130"/>
      <c r="M1430" s="130"/>
    </row>
    <row r="1431" spans="11:13" s="40" customFormat="1" x14ac:dyDescent="0.25">
      <c r="K1431" s="130"/>
      <c r="L1431" s="130"/>
      <c r="M1431" s="130"/>
    </row>
    <row r="1432" spans="11:13" s="40" customFormat="1" x14ac:dyDescent="0.25">
      <c r="K1432" s="130"/>
      <c r="L1432" s="130"/>
      <c r="M1432" s="130"/>
    </row>
    <row r="1433" spans="11:13" s="40" customFormat="1" x14ac:dyDescent="0.25">
      <c r="K1433" s="130"/>
      <c r="L1433" s="130"/>
      <c r="M1433" s="130"/>
    </row>
    <row r="1434" spans="11:13" s="40" customFormat="1" x14ac:dyDescent="0.25">
      <c r="K1434" s="130"/>
      <c r="L1434" s="130"/>
      <c r="M1434" s="130"/>
    </row>
    <row r="1435" spans="11:13" s="40" customFormat="1" x14ac:dyDescent="0.25">
      <c r="K1435" s="130"/>
      <c r="L1435" s="130"/>
      <c r="M1435" s="130"/>
    </row>
    <row r="1436" spans="11:13" s="40" customFormat="1" x14ac:dyDescent="0.25">
      <c r="K1436" s="130"/>
      <c r="L1436" s="130"/>
      <c r="M1436" s="130"/>
    </row>
    <row r="1437" spans="11:13" s="40" customFormat="1" x14ac:dyDescent="0.25">
      <c r="K1437" s="130"/>
      <c r="L1437" s="130"/>
      <c r="M1437" s="130"/>
    </row>
    <row r="1438" spans="11:13" s="40" customFormat="1" x14ac:dyDescent="0.25">
      <c r="K1438" s="130"/>
      <c r="L1438" s="130"/>
      <c r="M1438" s="130"/>
    </row>
    <row r="1439" spans="11:13" s="40" customFormat="1" x14ac:dyDescent="0.25">
      <c r="K1439" s="130"/>
      <c r="L1439" s="130"/>
      <c r="M1439" s="130"/>
    </row>
    <row r="1440" spans="11:13" s="40" customFormat="1" x14ac:dyDescent="0.25">
      <c r="K1440" s="130"/>
      <c r="L1440" s="130"/>
      <c r="M1440" s="130"/>
    </row>
    <row r="1441" spans="11:13" s="40" customFormat="1" x14ac:dyDescent="0.25">
      <c r="K1441" s="130"/>
      <c r="L1441" s="130"/>
      <c r="M1441" s="130"/>
    </row>
    <row r="1442" spans="11:13" s="40" customFormat="1" x14ac:dyDescent="0.25">
      <c r="K1442" s="130"/>
      <c r="L1442" s="130"/>
      <c r="M1442" s="130"/>
    </row>
    <row r="1443" spans="11:13" s="40" customFormat="1" x14ac:dyDescent="0.25">
      <c r="K1443" s="130"/>
      <c r="L1443" s="130"/>
      <c r="M1443" s="130"/>
    </row>
    <row r="1444" spans="11:13" s="40" customFormat="1" x14ac:dyDescent="0.25">
      <c r="K1444" s="130"/>
      <c r="L1444" s="130"/>
      <c r="M1444" s="130"/>
    </row>
    <row r="1445" spans="11:13" s="40" customFormat="1" x14ac:dyDescent="0.25">
      <c r="K1445" s="130"/>
      <c r="L1445" s="130"/>
      <c r="M1445" s="130"/>
    </row>
    <row r="1446" spans="11:13" s="40" customFormat="1" x14ac:dyDescent="0.25">
      <c r="K1446" s="130"/>
      <c r="L1446" s="130"/>
      <c r="M1446" s="130"/>
    </row>
    <row r="1447" spans="11:13" s="40" customFormat="1" x14ac:dyDescent="0.25">
      <c r="K1447" s="130"/>
      <c r="L1447" s="130"/>
      <c r="M1447" s="130"/>
    </row>
    <row r="1448" spans="11:13" s="40" customFormat="1" x14ac:dyDescent="0.25">
      <c r="K1448" s="130"/>
      <c r="L1448" s="130"/>
      <c r="M1448" s="130"/>
    </row>
    <row r="1449" spans="11:13" s="40" customFormat="1" x14ac:dyDescent="0.25">
      <c r="K1449" s="130"/>
      <c r="L1449" s="130"/>
      <c r="M1449" s="130"/>
    </row>
    <row r="1450" spans="11:13" s="40" customFormat="1" x14ac:dyDescent="0.25">
      <c r="K1450" s="130"/>
      <c r="L1450" s="130"/>
      <c r="M1450" s="130"/>
    </row>
    <row r="1451" spans="11:13" s="40" customFormat="1" x14ac:dyDescent="0.25">
      <c r="K1451" s="130"/>
      <c r="L1451" s="130"/>
      <c r="M1451" s="130"/>
    </row>
    <row r="1452" spans="11:13" s="40" customFormat="1" x14ac:dyDescent="0.25">
      <c r="K1452" s="130"/>
      <c r="L1452" s="130"/>
      <c r="M1452" s="130"/>
    </row>
    <row r="1453" spans="11:13" s="40" customFormat="1" x14ac:dyDescent="0.25">
      <c r="K1453" s="130"/>
      <c r="L1453" s="130"/>
      <c r="M1453" s="130"/>
    </row>
    <row r="1454" spans="11:13" s="40" customFormat="1" x14ac:dyDescent="0.25">
      <c r="K1454" s="130"/>
      <c r="L1454" s="130"/>
      <c r="M1454" s="130"/>
    </row>
    <row r="1455" spans="11:13" s="40" customFormat="1" x14ac:dyDescent="0.25">
      <c r="K1455" s="130"/>
      <c r="L1455" s="130"/>
      <c r="M1455" s="130"/>
    </row>
    <row r="1456" spans="11:13" s="40" customFormat="1" x14ac:dyDescent="0.25">
      <c r="K1456" s="130"/>
      <c r="L1456" s="130"/>
      <c r="M1456" s="130"/>
    </row>
    <row r="1457" spans="11:13" s="40" customFormat="1" x14ac:dyDescent="0.25">
      <c r="K1457" s="130"/>
      <c r="L1457" s="130"/>
      <c r="M1457" s="130"/>
    </row>
    <row r="1458" spans="11:13" s="40" customFormat="1" x14ac:dyDescent="0.25">
      <c r="K1458" s="130"/>
      <c r="L1458" s="130"/>
      <c r="M1458" s="130"/>
    </row>
    <row r="1459" spans="11:13" s="40" customFormat="1" x14ac:dyDescent="0.25">
      <c r="K1459" s="130"/>
      <c r="L1459" s="130"/>
      <c r="M1459" s="130"/>
    </row>
    <row r="1460" spans="11:13" s="40" customFormat="1" x14ac:dyDescent="0.25">
      <c r="K1460" s="130"/>
      <c r="L1460" s="130"/>
      <c r="M1460" s="130"/>
    </row>
    <row r="1461" spans="11:13" s="40" customFormat="1" x14ac:dyDescent="0.25">
      <c r="K1461" s="130"/>
      <c r="L1461" s="130"/>
      <c r="M1461" s="130"/>
    </row>
    <row r="1462" spans="11:13" s="40" customFormat="1" x14ac:dyDescent="0.25">
      <c r="K1462" s="130"/>
      <c r="L1462" s="130"/>
      <c r="M1462" s="130"/>
    </row>
    <row r="1463" spans="11:13" s="40" customFormat="1" x14ac:dyDescent="0.25">
      <c r="K1463" s="130"/>
      <c r="L1463" s="130"/>
      <c r="M1463" s="130"/>
    </row>
    <row r="1464" spans="11:13" s="40" customFormat="1" x14ac:dyDescent="0.25">
      <c r="K1464" s="130"/>
      <c r="L1464" s="130"/>
      <c r="M1464" s="130"/>
    </row>
    <row r="1465" spans="11:13" s="40" customFormat="1" x14ac:dyDescent="0.25">
      <c r="K1465" s="130"/>
      <c r="L1465" s="130"/>
      <c r="M1465" s="130"/>
    </row>
    <row r="1466" spans="11:13" s="40" customFormat="1" x14ac:dyDescent="0.25">
      <c r="K1466" s="130"/>
      <c r="L1466" s="130"/>
      <c r="M1466" s="130"/>
    </row>
    <row r="1467" spans="11:13" s="40" customFormat="1" x14ac:dyDescent="0.25">
      <c r="K1467" s="130"/>
      <c r="L1467" s="130"/>
      <c r="M1467" s="130"/>
    </row>
    <row r="1468" spans="11:13" s="40" customFormat="1" x14ac:dyDescent="0.25">
      <c r="K1468" s="130"/>
      <c r="L1468" s="130"/>
      <c r="M1468" s="130"/>
    </row>
    <row r="1469" spans="11:13" s="40" customFormat="1" x14ac:dyDescent="0.25">
      <c r="K1469" s="130"/>
      <c r="L1469" s="130"/>
      <c r="M1469" s="130"/>
    </row>
    <row r="1470" spans="11:13" s="40" customFormat="1" x14ac:dyDescent="0.25">
      <c r="K1470" s="130"/>
      <c r="L1470" s="130"/>
      <c r="M1470" s="130"/>
    </row>
    <row r="1471" spans="11:13" s="40" customFormat="1" x14ac:dyDescent="0.25">
      <c r="K1471" s="130"/>
      <c r="L1471" s="130"/>
      <c r="M1471" s="130"/>
    </row>
    <row r="1472" spans="11:13" s="40" customFormat="1" x14ac:dyDescent="0.25">
      <c r="K1472" s="130"/>
      <c r="L1472" s="130"/>
      <c r="M1472" s="130"/>
    </row>
    <row r="1473" spans="11:13" s="40" customFormat="1" x14ac:dyDescent="0.25">
      <c r="K1473" s="130"/>
      <c r="L1473" s="130"/>
      <c r="M1473" s="130"/>
    </row>
    <row r="1474" spans="11:13" s="40" customFormat="1" x14ac:dyDescent="0.25">
      <c r="K1474" s="130"/>
      <c r="L1474" s="130"/>
      <c r="M1474" s="130"/>
    </row>
    <row r="1475" spans="11:13" s="40" customFormat="1" x14ac:dyDescent="0.25">
      <c r="K1475" s="130"/>
      <c r="L1475" s="130"/>
      <c r="M1475" s="130"/>
    </row>
    <row r="1476" spans="11:13" s="40" customFormat="1" x14ac:dyDescent="0.25">
      <c r="K1476" s="130"/>
      <c r="L1476" s="130"/>
      <c r="M1476" s="130"/>
    </row>
    <row r="1477" spans="11:13" s="40" customFormat="1" x14ac:dyDescent="0.25">
      <c r="K1477" s="130"/>
      <c r="L1477" s="130"/>
      <c r="M1477" s="130"/>
    </row>
    <row r="1478" spans="11:13" s="40" customFormat="1" x14ac:dyDescent="0.25">
      <c r="K1478" s="130"/>
      <c r="L1478" s="130"/>
      <c r="M1478" s="130"/>
    </row>
    <row r="1479" spans="11:13" s="40" customFormat="1" x14ac:dyDescent="0.25">
      <c r="K1479" s="130"/>
      <c r="L1479" s="130"/>
      <c r="M1479" s="130"/>
    </row>
    <row r="1480" spans="11:13" s="40" customFormat="1" x14ac:dyDescent="0.25">
      <c r="K1480" s="130"/>
      <c r="L1480" s="130"/>
      <c r="M1480" s="130"/>
    </row>
    <row r="1481" spans="11:13" s="40" customFormat="1" x14ac:dyDescent="0.25">
      <c r="K1481" s="130"/>
      <c r="L1481" s="130"/>
      <c r="M1481" s="130"/>
    </row>
    <row r="1482" spans="11:13" s="40" customFormat="1" x14ac:dyDescent="0.25">
      <c r="K1482" s="130"/>
      <c r="L1482" s="130"/>
      <c r="M1482" s="130"/>
    </row>
    <row r="1483" spans="11:13" s="40" customFormat="1" x14ac:dyDescent="0.25">
      <c r="K1483" s="130"/>
      <c r="L1483" s="130"/>
      <c r="M1483" s="130"/>
    </row>
    <row r="1484" spans="11:13" s="40" customFormat="1" x14ac:dyDescent="0.25">
      <c r="K1484" s="130"/>
      <c r="L1484" s="130"/>
      <c r="M1484" s="130"/>
    </row>
    <row r="1485" spans="11:13" s="40" customFormat="1" x14ac:dyDescent="0.25">
      <c r="K1485" s="130"/>
      <c r="L1485" s="130"/>
      <c r="M1485" s="130"/>
    </row>
    <row r="1486" spans="11:13" s="40" customFormat="1" x14ac:dyDescent="0.25">
      <c r="K1486" s="130"/>
      <c r="L1486" s="130"/>
      <c r="M1486" s="130"/>
    </row>
    <row r="1487" spans="11:13" s="40" customFormat="1" x14ac:dyDescent="0.25">
      <c r="K1487" s="130"/>
      <c r="L1487" s="130"/>
      <c r="M1487" s="130"/>
    </row>
    <row r="1488" spans="11:13" s="40" customFormat="1" x14ac:dyDescent="0.25">
      <c r="K1488" s="130"/>
      <c r="L1488" s="130"/>
      <c r="M1488" s="130"/>
    </row>
    <row r="1489" spans="11:13" s="40" customFormat="1" x14ac:dyDescent="0.25">
      <c r="K1489" s="130"/>
      <c r="L1489" s="130"/>
      <c r="M1489" s="130"/>
    </row>
    <row r="1490" spans="11:13" s="40" customFormat="1" x14ac:dyDescent="0.25">
      <c r="K1490" s="130"/>
      <c r="L1490" s="130"/>
      <c r="M1490" s="130"/>
    </row>
    <row r="1491" spans="11:13" s="40" customFormat="1" x14ac:dyDescent="0.25">
      <c r="K1491" s="130"/>
      <c r="L1491" s="130"/>
      <c r="M1491" s="130"/>
    </row>
    <row r="1492" spans="11:13" s="40" customFormat="1" x14ac:dyDescent="0.25">
      <c r="K1492" s="130"/>
      <c r="L1492" s="130"/>
      <c r="M1492" s="130"/>
    </row>
    <row r="1493" spans="11:13" s="40" customFormat="1" x14ac:dyDescent="0.25">
      <c r="K1493" s="130"/>
      <c r="L1493" s="130"/>
      <c r="M1493" s="130"/>
    </row>
    <row r="1494" spans="11:13" s="40" customFormat="1" x14ac:dyDescent="0.25">
      <c r="K1494" s="130"/>
      <c r="L1494" s="130"/>
      <c r="M1494" s="130"/>
    </row>
    <row r="1495" spans="11:13" s="40" customFormat="1" x14ac:dyDescent="0.25">
      <c r="K1495" s="130"/>
      <c r="L1495" s="130"/>
      <c r="M1495" s="130"/>
    </row>
    <row r="1496" spans="11:13" s="40" customFormat="1" x14ac:dyDescent="0.25">
      <c r="K1496" s="130"/>
      <c r="L1496" s="130"/>
      <c r="M1496" s="130"/>
    </row>
    <row r="1497" spans="11:13" s="40" customFormat="1" x14ac:dyDescent="0.25">
      <c r="K1497" s="130"/>
      <c r="L1497" s="130"/>
      <c r="M1497" s="130"/>
    </row>
    <row r="1498" spans="11:13" s="40" customFormat="1" x14ac:dyDescent="0.25">
      <c r="K1498" s="130"/>
      <c r="L1498" s="130"/>
      <c r="M1498" s="130"/>
    </row>
    <row r="1499" spans="11:13" s="40" customFormat="1" x14ac:dyDescent="0.25">
      <c r="K1499" s="130"/>
      <c r="L1499" s="130"/>
      <c r="M1499" s="130"/>
    </row>
    <row r="1500" spans="11:13" s="40" customFormat="1" x14ac:dyDescent="0.25">
      <c r="K1500" s="130"/>
      <c r="L1500" s="130"/>
      <c r="M1500" s="130"/>
    </row>
    <row r="1501" spans="11:13" s="40" customFormat="1" x14ac:dyDescent="0.25">
      <c r="K1501" s="130"/>
      <c r="L1501" s="130"/>
      <c r="M1501" s="130"/>
    </row>
    <row r="1502" spans="11:13" s="40" customFormat="1" x14ac:dyDescent="0.25">
      <c r="K1502" s="130"/>
      <c r="L1502" s="130"/>
      <c r="M1502" s="130"/>
    </row>
    <row r="1503" spans="11:13" s="40" customFormat="1" x14ac:dyDescent="0.25">
      <c r="K1503" s="130"/>
      <c r="L1503" s="130"/>
      <c r="M1503" s="130"/>
    </row>
    <row r="1504" spans="11:13" s="40" customFormat="1" x14ac:dyDescent="0.25">
      <c r="K1504" s="130"/>
      <c r="L1504" s="130"/>
      <c r="M1504" s="130"/>
    </row>
    <row r="1505" spans="11:13" s="40" customFormat="1" x14ac:dyDescent="0.25">
      <c r="K1505" s="130"/>
      <c r="L1505" s="130"/>
      <c r="M1505" s="130"/>
    </row>
    <row r="1506" spans="11:13" s="40" customFormat="1" x14ac:dyDescent="0.25">
      <c r="K1506" s="130"/>
      <c r="L1506" s="130"/>
      <c r="M1506" s="130"/>
    </row>
    <row r="1507" spans="11:13" s="40" customFormat="1" x14ac:dyDescent="0.25">
      <c r="K1507" s="130"/>
      <c r="L1507" s="130"/>
      <c r="M1507" s="130"/>
    </row>
    <row r="1508" spans="11:13" s="40" customFormat="1" x14ac:dyDescent="0.25">
      <c r="K1508" s="130"/>
      <c r="L1508" s="130"/>
      <c r="M1508" s="130"/>
    </row>
    <row r="1509" spans="11:13" s="40" customFormat="1" x14ac:dyDescent="0.25">
      <c r="K1509" s="130"/>
      <c r="L1509" s="130"/>
      <c r="M1509" s="130"/>
    </row>
    <row r="1510" spans="11:13" s="40" customFormat="1" x14ac:dyDescent="0.25">
      <c r="K1510" s="130"/>
      <c r="L1510" s="130"/>
      <c r="M1510" s="130"/>
    </row>
    <row r="1511" spans="11:13" s="40" customFormat="1" x14ac:dyDescent="0.25">
      <c r="K1511" s="130"/>
      <c r="L1511" s="130"/>
      <c r="M1511" s="130"/>
    </row>
    <row r="1512" spans="11:13" s="40" customFormat="1" x14ac:dyDescent="0.25">
      <c r="K1512" s="130"/>
      <c r="L1512" s="130"/>
      <c r="M1512" s="130"/>
    </row>
    <row r="1513" spans="11:13" s="40" customFormat="1" x14ac:dyDescent="0.25">
      <c r="K1513" s="130"/>
      <c r="L1513" s="130"/>
      <c r="M1513" s="130"/>
    </row>
    <row r="1514" spans="11:13" s="40" customFormat="1" x14ac:dyDescent="0.25">
      <c r="K1514" s="130"/>
      <c r="L1514" s="130"/>
      <c r="M1514" s="130"/>
    </row>
    <row r="1515" spans="11:13" s="40" customFormat="1" x14ac:dyDescent="0.25">
      <c r="K1515" s="130"/>
      <c r="L1515" s="130"/>
      <c r="M1515" s="130"/>
    </row>
    <row r="1516" spans="11:13" s="40" customFormat="1" x14ac:dyDescent="0.25">
      <c r="K1516" s="130"/>
      <c r="L1516" s="130"/>
      <c r="M1516" s="130"/>
    </row>
    <row r="1517" spans="11:13" s="40" customFormat="1" x14ac:dyDescent="0.25">
      <c r="K1517" s="130"/>
      <c r="L1517" s="130"/>
      <c r="M1517" s="130"/>
    </row>
    <row r="1518" spans="11:13" s="40" customFormat="1" x14ac:dyDescent="0.25">
      <c r="K1518" s="130"/>
      <c r="L1518" s="130"/>
      <c r="M1518" s="130"/>
    </row>
    <row r="1519" spans="11:13" s="40" customFormat="1" x14ac:dyDescent="0.25">
      <c r="K1519" s="130"/>
      <c r="L1519" s="130"/>
      <c r="M1519" s="130"/>
    </row>
    <row r="1520" spans="11:13" s="40" customFormat="1" x14ac:dyDescent="0.25">
      <c r="K1520" s="130"/>
      <c r="L1520" s="130"/>
      <c r="M1520" s="130"/>
    </row>
    <row r="1521" spans="11:13" s="40" customFormat="1" x14ac:dyDescent="0.25">
      <c r="K1521" s="130"/>
      <c r="L1521" s="130"/>
      <c r="M1521" s="130"/>
    </row>
    <row r="1522" spans="11:13" s="40" customFormat="1" x14ac:dyDescent="0.25">
      <c r="K1522" s="130"/>
      <c r="L1522" s="130"/>
      <c r="M1522" s="130"/>
    </row>
    <row r="1523" spans="11:13" s="40" customFormat="1" x14ac:dyDescent="0.25">
      <c r="K1523" s="130"/>
      <c r="L1523" s="130"/>
      <c r="M1523" s="130"/>
    </row>
    <row r="1524" spans="11:13" s="40" customFormat="1" x14ac:dyDescent="0.25">
      <c r="K1524" s="130"/>
      <c r="L1524" s="130"/>
      <c r="M1524" s="130"/>
    </row>
    <row r="1525" spans="11:13" s="40" customFormat="1" x14ac:dyDescent="0.25">
      <c r="K1525" s="130"/>
      <c r="L1525" s="130"/>
      <c r="M1525" s="130"/>
    </row>
    <row r="1526" spans="11:13" s="40" customFormat="1" x14ac:dyDescent="0.25">
      <c r="K1526" s="130"/>
      <c r="L1526" s="130"/>
      <c r="M1526" s="130"/>
    </row>
    <row r="1527" spans="11:13" s="40" customFormat="1" x14ac:dyDescent="0.25">
      <c r="K1527" s="130"/>
      <c r="L1527" s="130"/>
      <c r="M1527" s="130"/>
    </row>
    <row r="1528" spans="11:13" s="40" customFormat="1" x14ac:dyDescent="0.25">
      <c r="K1528" s="130"/>
      <c r="L1528" s="130"/>
      <c r="M1528" s="130"/>
    </row>
    <row r="1529" spans="11:13" s="40" customFormat="1" x14ac:dyDescent="0.25">
      <c r="K1529" s="130"/>
      <c r="L1529" s="130"/>
      <c r="M1529" s="130"/>
    </row>
    <row r="1530" spans="11:13" s="40" customFormat="1" x14ac:dyDescent="0.25">
      <c r="K1530" s="130"/>
      <c r="L1530" s="130"/>
      <c r="M1530" s="130"/>
    </row>
    <row r="1531" spans="11:13" s="40" customFormat="1" x14ac:dyDescent="0.25">
      <c r="K1531" s="130"/>
      <c r="L1531" s="130"/>
      <c r="M1531" s="130"/>
    </row>
    <row r="1532" spans="11:13" s="40" customFormat="1" x14ac:dyDescent="0.25">
      <c r="K1532" s="130"/>
      <c r="L1532" s="130"/>
      <c r="M1532" s="130"/>
    </row>
    <row r="1533" spans="11:13" s="40" customFormat="1" x14ac:dyDescent="0.25">
      <c r="K1533" s="130"/>
      <c r="L1533" s="130"/>
      <c r="M1533" s="130"/>
    </row>
    <row r="1534" spans="11:13" s="40" customFormat="1" x14ac:dyDescent="0.25">
      <c r="K1534" s="130"/>
      <c r="L1534" s="130"/>
      <c r="M1534" s="130"/>
    </row>
    <row r="1535" spans="11:13" s="40" customFormat="1" x14ac:dyDescent="0.25">
      <c r="K1535" s="130"/>
      <c r="L1535" s="130"/>
      <c r="M1535" s="130"/>
    </row>
    <row r="1536" spans="11:13" s="40" customFormat="1" x14ac:dyDescent="0.25">
      <c r="K1536" s="130"/>
      <c r="L1536" s="130"/>
      <c r="M1536" s="130"/>
    </row>
    <row r="1537" spans="11:13" s="40" customFormat="1" x14ac:dyDescent="0.25">
      <c r="K1537" s="130"/>
      <c r="L1537" s="130"/>
      <c r="M1537" s="130"/>
    </row>
    <row r="1538" spans="11:13" s="40" customFormat="1" x14ac:dyDescent="0.25">
      <c r="K1538" s="130"/>
      <c r="L1538" s="130"/>
      <c r="M1538" s="130"/>
    </row>
    <row r="1539" spans="11:13" s="40" customFormat="1" x14ac:dyDescent="0.25">
      <c r="K1539" s="130"/>
      <c r="L1539" s="130"/>
      <c r="M1539" s="130"/>
    </row>
    <row r="1540" spans="11:13" s="40" customFormat="1" x14ac:dyDescent="0.25">
      <c r="K1540" s="130"/>
      <c r="L1540" s="130"/>
      <c r="M1540" s="130"/>
    </row>
    <row r="1541" spans="11:13" s="40" customFormat="1" x14ac:dyDescent="0.25">
      <c r="K1541" s="130"/>
      <c r="L1541" s="130"/>
      <c r="M1541" s="130"/>
    </row>
    <row r="1542" spans="11:13" s="40" customFormat="1" x14ac:dyDescent="0.25">
      <c r="K1542" s="130"/>
      <c r="L1542" s="130"/>
      <c r="M1542" s="130"/>
    </row>
    <row r="1543" spans="11:13" s="40" customFormat="1" x14ac:dyDescent="0.25">
      <c r="K1543" s="130"/>
      <c r="L1543" s="130"/>
      <c r="M1543" s="130"/>
    </row>
    <row r="1544" spans="11:13" s="40" customFormat="1" x14ac:dyDescent="0.25">
      <c r="K1544" s="130"/>
      <c r="L1544" s="130"/>
      <c r="M1544" s="130"/>
    </row>
    <row r="1545" spans="11:13" s="40" customFormat="1" x14ac:dyDescent="0.25">
      <c r="K1545" s="130"/>
      <c r="L1545" s="130"/>
      <c r="M1545" s="130"/>
    </row>
    <row r="1546" spans="11:13" s="40" customFormat="1" x14ac:dyDescent="0.25">
      <c r="K1546" s="130"/>
      <c r="L1546" s="130"/>
      <c r="M1546" s="130"/>
    </row>
    <row r="1547" spans="11:13" s="40" customFormat="1" x14ac:dyDescent="0.25">
      <c r="K1547" s="130"/>
      <c r="L1547" s="130"/>
      <c r="M1547" s="130"/>
    </row>
    <row r="1548" spans="11:13" s="40" customFormat="1" x14ac:dyDescent="0.25">
      <c r="K1548" s="130"/>
      <c r="L1548" s="130"/>
      <c r="M1548" s="130"/>
    </row>
    <row r="1549" spans="11:13" s="40" customFormat="1" x14ac:dyDescent="0.25">
      <c r="K1549" s="130"/>
      <c r="L1549" s="130"/>
      <c r="M1549" s="130"/>
    </row>
    <row r="1550" spans="11:13" s="40" customFormat="1" x14ac:dyDescent="0.25">
      <c r="K1550" s="130"/>
      <c r="L1550" s="130"/>
      <c r="M1550" s="130"/>
    </row>
    <row r="1551" spans="11:13" s="40" customFormat="1" x14ac:dyDescent="0.25">
      <c r="K1551" s="130"/>
      <c r="L1551" s="130"/>
      <c r="M1551" s="130"/>
    </row>
    <row r="1552" spans="11:13" s="40" customFormat="1" x14ac:dyDescent="0.25">
      <c r="K1552" s="130"/>
      <c r="L1552" s="130"/>
      <c r="M1552" s="130"/>
    </row>
    <row r="1553" spans="11:13" s="40" customFormat="1" x14ac:dyDescent="0.25">
      <c r="K1553" s="130"/>
      <c r="L1553" s="130"/>
      <c r="M1553" s="130"/>
    </row>
    <row r="1554" spans="11:13" s="40" customFormat="1" x14ac:dyDescent="0.25">
      <c r="K1554" s="130"/>
      <c r="L1554" s="130"/>
      <c r="M1554" s="130"/>
    </row>
    <row r="1555" spans="11:13" s="40" customFormat="1" x14ac:dyDescent="0.25">
      <c r="K1555" s="130"/>
      <c r="L1555" s="130"/>
      <c r="M1555" s="130"/>
    </row>
    <row r="1556" spans="11:13" s="40" customFormat="1" x14ac:dyDescent="0.25">
      <c r="K1556" s="130"/>
      <c r="L1556" s="130"/>
      <c r="M1556" s="130"/>
    </row>
    <row r="1557" spans="11:13" s="40" customFormat="1" x14ac:dyDescent="0.25">
      <c r="K1557" s="130"/>
      <c r="L1557" s="130"/>
      <c r="M1557" s="130"/>
    </row>
    <row r="1558" spans="11:13" s="40" customFormat="1" x14ac:dyDescent="0.25">
      <c r="K1558" s="130"/>
      <c r="L1558" s="130"/>
      <c r="M1558" s="130"/>
    </row>
    <row r="1559" spans="11:13" s="40" customFormat="1" x14ac:dyDescent="0.25">
      <c r="K1559" s="130"/>
      <c r="L1559" s="130"/>
      <c r="M1559" s="130"/>
    </row>
    <row r="1560" spans="11:13" s="40" customFormat="1" x14ac:dyDescent="0.25">
      <c r="K1560" s="130"/>
      <c r="L1560" s="130"/>
      <c r="M1560" s="130"/>
    </row>
    <row r="1561" spans="11:13" s="40" customFormat="1" x14ac:dyDescent="0.25">
      <c r="K1561" s="130"/>
      <c r="L1561" s="130"/>
      <c r="M1561" s="130"/>
    </row>
    <row r="1562" spans="11:13" s="40" customFormat="1" x14ac:dyDescent="0.25">
      <c r="K1562" s="130"/>
      <c r="L1562" s="130"/>
      <c r="M1562" s="130"/>
    </row>
    <row r="1563" spans="11:13" s="40" customFormat="1" x14ac:dyDescent="0.25">
      <c r="K1563" s="130"/>
      <c r="L1563" s="130"/>
      <c r="M1563" s="130"/>
    </row>
    <row r="1564" spans="11:13" s="40" customFormat="1" x14ac:dyDescent="0.25">
      <c r="K1564" s="130"/>
      <c r="L1564" s="130"/>
      <c r="M1564" s="130"/>
    </row>
    <row r="1565" spans="11:13" s="40" customFormat="1" x14ac:dyDescent="0.25">
      <c r="K1565" s="130"/>
      <c r="L1565" s="130"/>
      <c r="M1565" s="130"/>
    </row>
    <row r="1566" spans="11:13" s="40" customFormat="1" x14ac:dyDescent="0.25">
      <c r="K1566" s="130"/>
      <c r="L1566" s="130"/>
      <c r="M1566" s="130"/>
    </row>
    <row r="1567" spans="11:13" s="40" customFormat="1" x14ac:dyDescent="0.25">
      <c r="K1567" s="130"/>
      <c r="L1567" s="130"/>
      <c r="M1567" s="130"/>
    </row>
    <row r="1568" spans="11:13" s="40" customFormat="1" x14ac:dyDescent="0.25">
      <c r="K1568" s="130"/>
      <c r="L1568" s="130"/>
      <c r="M1568" s="130"/>
    </row>
    <row r="1569" spans="11:13" s="40" customFormat="1" x14ac:dyDescent="0.25">
      <c r="K1569" s="130"/>
      <c r="L1569" s="130"/>
      <c r="M1569" s="130"/>
    </row>
    <row r="1570" spans="11:13" s="40" customFormat="1" x14ac:dyDescent="0.25">
      <c r="K1570" s="130"/>
      <c r="L1570" s="130"/>
      <c r="M1570" s="130"/>
    </row>
    <row r="1571" spans="11:13" s="40" customFormat="1" x14ac:dyDescent="0.25">
      <c r="K1571" s="130"/>
      <c r="L1571" s="130"/>
      <c r="M1571" s="130"/>
    </row>
    <row r="1572" spans="11:13" s="40" customFormat="1" x14ac:dyDescent="0.25">
      <c r="K1572" s="130"/>
      <c r="L1572" s="130"/>
      <c r="M1572" s="130"/>
    </row>
    <row r="1573" spans="11:13" s="40" customFormat="1" x14ac:dyDescent="0.25">
      <c r="K1573" s="130"/>
      <c r="L1573" s="130"/>
      <c r="M1573" s="130"/>
    </row>
    <row r="1574" spans="11:13" s="40" customFormat="1" x14ac:dyDescent="0.25">
      <c r="K1574" s="130"/>
      <c r="L1574" s="130"/>
      <c r="M1574" s="130"/>
    </row>
    <row r="1575" spans="11:13" s="40" customFormat="1" x14ac:dyDescent="0.25">
      <c r="K1575" s="130"/>
      <c r="L1575" s="130"/>
      <c r="M1575" s="130"/>
    </row>
    <row r="1576" spans="11:13" s="40" customFormat="1" x14ac:dyDescent="0.25">
      <c r="K1576" s="130"/>
      <c r="L1576" s="130"/>
      <c r="M1576" s="130"/>
    </row>
    <row r="1577" spans="11:13" s="40" customFormat="1" x14ac:dyDescent="0.25">
      <c r="K1577" s="130"/>
      <c r="L1577" s="130"/>
      <c r="M1577" s="130"/>
    </row>
    <row r="1578" spans="11:13" s="40" customFormat="1" x14ac:dyDescent="0.25">
      <c r="K1578" s="130"/>
      <c r="L1578" s="130"/>
      <c r="M1578" s="130"/>
    </row>
    <row r="1579" spans="11:13" s="40" customFormat="1" x14ac:dyDescent="0.25">
      <c r="K1579" s="130"/>
      <c r="L1579" s="130"/>
      <c r="M1579" s="130"/>
    </row>
    <row r="1580" spans="11:13" s="40" customFormat="1" x14ac:dyDescent="0.25">
      <c r="K1580" s="130"/>
      <c r="L1580" s="130"/>
      <c r="M1580" s="130"/>
    </row>
    <row r="1581" spans="11:13" s="40" customFormat="1" x14ac:dyDescent="0.25">
      <c r="K1581" s="130"/>
      <c r="L1581" s="130"/>
      <c r="M1581" s="130"/>
    </row>
    <row r="1582" spans="11:13" s="40" customFormat="1" x14ac:dyDescent="0.25">
      <c r="K1582" s="130"/>
      <c r="L1582" s="130"/>
      <c r="M1582" s="130"/>
    </row>
    <row r="1583" spans="11:13" s="40" customFormat="1" x14ac:dyDescent="0.25">
      <c r="K1583" s="130"/>
      <c r="L1583" s="130"/>
      <c r="M1583" s="130"/>
    </row>
    <row r="1584" spans="11:13" s="40" customFormat="1" x14ac:dyDescent="0.25">
      <c r="K1584" s="130"/>
      <c r="L1584" s="130"/>
      <c r="M1584" s="130"/>
    </row>
    <row r="1585" spans="11:13" s="40" customFormat="1" x14ac:dyDescent="0.25">
      <c r="K1585" s="130"/>
      <c r="L1585" s="130"/>
      <c r="M1585" s="130"/>
    </row>
    <row r="1586" spans="11:13" s="40" customFormat="1" x14ac:dyDescent="0.25">
      <c r="K1586" s="130"/>
      <c r="L1586" s="130"/>
      <c r="M1586" s="130"/>
    </row>
    <row r="1587" spans="11:13" s="40" customFormat="1" x14ac:dyDescent="0.25">
      <c r="K1587" s="130"/>
      <c r="L1587" s="130"/>
      <c r="M1587" s="130"/>
    </row>
    <row r="1588" spans="11:13" s="40" customFormat="1" x14ac:dyDescent="0.25">
      <c r="K1588" s="130"/>
      <c r="L1588" s="130"/>
      <c r="M1588" s="130"/>
    </row>
    <row r="1589" spans="11:13" s="40" customFormat="1" x14ac:dyDescent="0.25">
      <c r="K1589" s="130"/>
      <c r="L1589" s="130"/>
      <c r="M1589" s="130"/>
    </row>
    <row r="1590" spans="11:13" s="40" customFormat="1" x14ac:dyDescent="0.25">
      <c r="K1590" s="130"/>
      <c r="L1590" s="130"/>
      <c r="M1590" s="130"/>
    </row>
    <row r="1591" spans="11:13" s="40" customFormat="1" x14ac:dyDescent="0.25">
      <c r="K1591" s="130"/>
      <c r="L1591" s="130"/>
      <c r="M1591" s="130"/>
    </row>
    <row r="1592" spans="11:13" s="40" customFormat="1" x14ac:dyDescent="0.25">
      <c r="K1592" s="130"/>
      <c r="L1592" s="130"/>
      <c r="M1592" s="130"/>
    </row>
    <row r="1593" spans="11:13" s="40" customFormat="1" x14ac:dyDescent="0.25">
      <c r="K1593" s="130"/>
      <c r="L1593" s="130"/>
      <c r="M1593" s="130"/>
    </row>
    <row r="1594" spans="11:13" s="40" customFormat="1" x14ac:dyDescent="0.25">
      <c r="K1594" s="130"/>
      <c r="L1594" s="130"/>
      <c r="M1594" s="130"/>
    </row>
    <row r="1595" spans="11:13" s="40" customFormat="1" x14ac:dyDescent="0.25">
      <c r="K1595" s="130"/>
      <c r="L1595" s="130"/>
      <c r="M1595" s="130"/>
    </row>
    <row r="1596" spans="11:13" s="40" customFormat="1" x14ac:dyDescent="0.25">
      <c r="K1596" s="130"/>
      <c r="L1596" s="130"/>
      <c r="M1596" s="130"/>
    </row>
    <row r="1597" spans="11:13" s="40" customFormat="1" x14ac:dyDescent="0.25">
      <c r="K1597" s="130"/>
      <c r="L1597" s="130"/>
      <c r="M1597" s="130"/>
    </row>
    <row r="1598" spans="11:13" s="40" customFormat="1" x14ac:dyDescent="0.25">
      <c r="K1598" s="130"/>
      <c r="L1598" s="130"/>
      <c r="M1598" s="130"/>
    </row>
    <row r="1599" spans="11:13" s="40" customFormat="1" x14ac:dyDescent="0.25">
      <c r="K1599" s="130"/>
      <c r="L1599" s="130"/>
      <c r="M1599" s="130"/>
    </row>
    <row r="1600" spans="11:13" s="40" customFormat="1" x14ac:dyDescent="0.25">
      <c r="K1600" s="130"/>
      <c r="L1600" s="130"/>
      <c r="M1600" s="130"/>
    </row>
    <row r="1601" spans="11:13" s="40" customFormat="1" x14ac:dyDescent="0.25">
      <c r="K1601" s="130"/>
      <c r="L1601" s="130"/>
      <c r="M1601" s="130"/>
    </row>
    <row r="1602" spans="11:13" s="40" customFormat="1" x14ac:dyDescent="0.25">
      <c r="K1602" s="130"/>
      <c r="L1602" s="130"/>
      <c r="M1602" s="130"/>
    </row>
    <row r="1603" spans="11:13" s="40" customFormat="1" x14ac:dyDescent="0.25">
      <c r="K1603" s="130"/>
      <c r="L1603" s="130"/>
      <c r="M1603" s="130"/>
    </row>
    <row r="1604" spans="11:13" s="40" customFormat="1" x14ac:dyDescent="0.25">
      <c r="K1604" s="130"/>
      <c r="L1604" s="130"/>
      <c r="M1604" s="130"/>
    </row>
    <row r="1605" spans="11:13" s="40" customFormat="1" x14ac:dyDescent="0.25">
      <c r="K1605" s="130"/>
      <c r="L1605" s="130"/>
      <c r="M1605" s="130"/>
    </row>
    <row r="1606" spans="11:13" s="40" customFormat="1" x14ac:dyDescent="0.25">
      <c r="K1606" s="130"/>
      <c r="L1606" s="130"/>
      <c r="M1606" s="130"/>
    </row>
    <row r="1607" spans="11:13" s="40" customFormat="1" x14ac:dyDescent="0.25">
      <c r="K1607" s="130"/>
      <c r="L1607" s="130"/>
      <c r="M1607" s="130"/>
    </row>
    <row r="1608" spans="11:13" s="40" customFormat="1" x14ac:dyDescent="0.25">
      <c r="K1608" s="130"/>
      <c r="L1608" s="130"/>
      <c r="M1608" s="130"/>
    </row>
    <row r="1609" spans="11:13" s="40" customFormat="1" x14ac:dyDescent="0.25">
      <c r="K1609" s="130"/>
      <c r="L1609" s="130"/>
      <c r="M1609" s="130"/>
    </row>
    <row r="1610" spans="11:13" s="40" customFormat="1" x14ac:dyDescent="0.25">
      <c r="K1610" s="130"/>
      <c r="L1610" s="130"/>
      <c r="M1610" s="130"/>
    </row>
    <row r="1611" spans="11:13" s="40" customFormat="1" x14ac:dyDescent="0.25">
      <c r="K1611" s="130"/>
      <c r="L1611" s="130"/>
      <c r="M1611" s="130"/>
    </row>
    <row r="1612" spans="11:13" s="40" customFormat="1" x14ac:dyDescent="0.25">
      <c r="K1612" s="130"/>
      <c r="L1612" s="130"/>
      <c r="M1612" s="130"/>
    </row>
    <row r="1613" spans="11:13" s="40" customFormat="1" x14ac:dyDescent="0.25">
      <c r="K1613" s="130"/>
      <c r="L1613" s="130"/>
      <c r="M1613" s="130"/>
    </row>
    <row r="1614" spans="11:13" s="40" customFormat="1" x14ac:dyDescent="0.25">
      <c r="K1614" s="130"/>
      <c r="L1614" s="130"/>
      <c r="M1614" s="130"/>
    </row>
    <row r="1615" spans="11:13" s="40" customFormat="1" x14ac:dyDescent="0.25">
      <c r="K1615" s="130"/>
      <c r="L1615" s="130"/>
      <c r="M1615" s="130"/>
    </row>
    <row r="1616" spans="11:13" s="40" customFormat="1" x14ac:dyDescent="0.25">
      <c r="K1616" s="130"/>
      <c r="L1616" s="130"/>
      <c r="M1616" s="130"/>
    </row>
    <row r="1617" spans="11:13" s="40" customFormat="1" x14ac:dyDescent="0.25">
      <c r="K1617" s="130"/>
      <c r="L1617" s="130"/>
      <c r="M1617" s="130"/>
    </row>
    <row r="1618" spans="11:13" s="40" customFormat="1" x14ac:dyDescent="0.25">
      <c r="K1618" s="130"/>
      <c r="L1618" s="130"/>
      <c r="M1618" s="130"/>
    </row>
    <row r="1619" spans="11:13" s="40" customFormat="1" x14ac:dyDescent="0.25">
      <c r="K1619" s="130"/>
      <c r="L1619" s="130"/>
      <c r="M1619" s="130"/>
    </row>
    <row r="1620" spans="11:13" s="40" customFormat="1" x14ac:dyDescent="0.25">
      <c r="K1620" s="130"/>
      <c r="L1620" s="130"/>
      <c r="M1620" s="130"/>
    </row>
    <row r="1621" spans="11:13" s="40" customFormat="1" x14ac:dyDescent="0.25">
      <c r="K1621" s="130"/>
      <c r="L1621" s="130"/>
      <c r="M1621" s="130"/>
    </row>
    <row r="1622" spans="11:13" s="40" customFormat="1" x14ac:dyDescent="0.25">
      <c r="K1622" s="130"/>
      <c r="L1622" s="130"/>
      <c r="M1622" s="130"/>
    </row>
    <row r="1623" spans="11:13" s="40" customFormat="1" x14ac:dyDescent="0.25">
      <c r="K1623" s="130"/>
      <c r="L1623" s="130"/>
      <c r="M1623" s="130"/>
    </row>
    <row r="1624" spans="11:13" s="40" customFormat="1" x14ac:dyDescent="0.25">
      <c r="K1624" s="130"/>
      <c r="L1624" s="130"/>
      <c r="M1624" s="130"/>
    </row>
    <row r="1625" spans="11:13" s="40" customFormat="1" x14ac:dyDescent="0.25">
      <c r="K1625" s="130"/>
      <c r="L1625" s="130"/>
      <c r="M1625" s="130"/>
    </row>
    <row r="1626" spans="11:13" s="40" customFormat="1" x14ac:dyDescent="0.25">
      <c r="K1626" s="130"/>
      <c r="L1626" s="130"/>
      <c r="M1626" s="130"/>
    </row>
    <row r="1627" spans="11:13" s="40" customFormat="1" x14ac:dyDescent="0.25">
      <c r="K1627" s="130"/>
      <c r="L1627" s="130"/>
      <c r="M1627" s="130"/>
    </row>
    <row r="1628" spans="11:13" s="40" customFormat="1" x14ac:dyDescent="0.25">
      <c r="K1628" s="130"/>
      <c r="L1628" s="130"/>
      <c r="M1628" s="130"/>
    </row>
    <row r="1629" spans="11:13" s="40" customFormat="1" x14ac:dyDescent="0.25">
      <c r="K1629" s="130"/>
      <c r="L1629" s="130"/>
      <c r="M1629" s="130"/>
    </row>
    <row r="1630" spans="11:13" s="40" customFormat="1" x14ac:dyDescent="0.25">
      <c r="K1630" s="130"/>
      <c r="L1630" s="130"/>
      <c r="M1630" s="130"/>
    </row>
    <row r="1631" spans="11:13" s="40" customFormat="1" x14ac:dyDescent="0.25">
      <c r="K1631" s="130"/>
      <c r="L1631" s="130"/>
      <c r="M1631" s="130"/>
    </row>
    <row r="1632" spans="11:13" s="40" customFormat="1" x14ac:dyDescent="0.25">
      <c r="K1632" s="130"/>
      <c r="L1632" s="130"/>
      <c r="M1632" s="130"/>
    </row>
    <row r="1633" spans="11:13" s="40" customFormat="1" x14ac:dyDescent="0.25">
      <c r="K1633" s="130"/>
      <c r="L1633" s="130"/>
      <c r="M1633" s="130"/>
    </row>
    <row r="1634" spans="11:13" s="40" customFormat="1" x14ac:dyDescent="0.25">
      <c r="K1634" s="130"/>
      <c r="L1634" s="130"/>
      <c r="M1634" s="130"/>
    </row>
    <row r="1635" spans="11:13" s="40" customFormat="1" x14ac:dyDescent="0.25">
      <c r="K1635" s="130"/>
      <c r="L1635" s="130"/>
      <c r="M1635" s="130"/>
    </row>
    <row r="1636" spans="11:13" s="40" customFormat="1" x14ac:dyDescent="0.25">
      <c r="K1636" s="130"/>
      <c r="L1636" s="130"/>
      <c r="M1636" s="130"/>
    </row>
    <row r="1637" spans="11:13" s="40" customFormat="1" x14ac:dyDescent="0.25">
      <c r="K1637" s="130"/>
      <c r="L1637" s="130"/>
      <c r="M1637" s="130"/>
    </row>
    <row r="1638" spans="11:13" s="40" customFormat="1" x14ac:dyDescent="0.25">
      <c r="K1638" s="130"/>
      <c r="L1638" s="130"/>
      <c r="M1638" s="130"/>
    </row>
    <row r="1639" spans="11:13" s="40" customFormat="1" x14ac:dyDescent="0.25">
      <c r="K1639" s="130"/>
      <c r="L1639" s="130"/>
      <c r="M1639" s="130"/>
    </row>
    <row r="1640" spans="11:13" s="40" customFormat="1" x14ac:dyDescent="0.25">
      <c r="K1640" s="130"/>
      <c r="L1640" s="130"/>
      <c r="M1640" s="130"/>
    </row>
    <row r="1641" spans="11:13" s="40" customFormat="1" x14ac:dyDescent="0.25">
      <c r="K1641" s="130"/>
      <c r="L1641" s="130"/>
      <c r="M1641" s="130"/>
    </row>
    <row r="1642" spans="11:13" s="40" customFormat="1" x14ac:dyDescent="0.25">
      <c r="K1642" s="130"/>
      <c r="L1642" s="130"/>
      <c r="M1642" s="130"/>
    </row>
    <row r="1643" spans="11:13" s="40" customFormat="1" x14ac:dyDescent="0.25">
      <c r="K1643" s="130"/>
      <c r="L1643" s="130"/>
      <c r="M1643" s="130"/>
    </row>
    <row r="1644" spans="11:13" s="40" customFormat="1" x14ac:dyDescent="0.25">
      <c r="K1644" s="130"/>
      <c r="L1644" s="130"/>
      <c r="M1644" s="130"/>
    </row>
    <row r="1645" spans="11:13" s="40" customFormat="1" x14ac:dyDescent="0.25">
      <c r="K1645" s="130"/>
      <c r="L1645" s="130"/>
      <c r="M1645" s="130"/>
    </row>
    <row r="1646" spans="11:13" s="40" customFormat="1" x14ac:dyDescent="0.25">
      <c r="K1646" s="130"/>
      <c r="L1646" s="130"/>
      <c r="M1646" s="130"/>
    </row>
    <row r="1647" spans="11:13" s="40" customFormat="1" x14ac:dyDescent="0.25">
      <c r="K1647" s="130"/>
      <c r="L1647" s="130"/>
      <c r="M1647" s="130"/>
    </row>
    <row r="1648" spans="11:13" s="40" customFormat="1" x14ac:dyDescent="0.25">
      <c r="K1648" s="130"/>
      <c r="L1648" s="130"/>
      <c r="M1648" s="130"/>
    </row>
    <row r="1649" spans="11:13" s="40" customFormat="1" x14ac:dyDescent="0.25">
      <c r="K1649" s="130"/>
      <c r="L1649" s="130"/>
      <c r="M1649" s="130"/>
    </row>
    <row r="1650" spans="11:13" s="40" customFormat="1" x14ac:dyDescent="0.25">
      <c r="K1650" s="130"/>
      <c r="L1650" s="130"/>
      <c r="M1650" s="130"/>
    </row>
    <row r="1651" spans="11:13" s="40" customFormat="1" x14ac:dyDescent="0.25">
      <c r="K1651" s="130"/>
      <c r="L1651" s="130"/>
      <c r="M1651" s="130"/>
    </row>
    <row r="1652" spans="11:13" s="40" customFormat="1" x14ac:dyDescent="0.25">
      <c r="K1652" s="130"/>
      <c r="L1652" s="130"/>
      <c r="M1652" s="130"/>
    </row>
    <row r="1653" spans="11:13" s="40" customFormat="1" x14ac:dyDescent="0.25">
      <c r="K1653" s="130"/>
      <c r="L1653" s="130"/>
      <c r="M1653" s="130"/>
    </row>
    <row r="1654" spans="11:13" s="40" customFormat="1" x14ac:dyDescent="0.25">
      <c r="K1654" s="130"/>
      <c r="L1654" s="130"/>
      <c r="M1654" s="130"/>
    </row>
    <row r="1655" spans="11:13" s="40" customFormat="1" x14ac:dyDescent="0.25">
      <c r="K1655" s="130"/>
      <c r="L1655" s="130"/>
      <c r="M1655" s="130"/>
    </row>
    <row r="1656" spans="11:13" s="40" customFormat="1" x14ac:dyDescent="0.25">
      <c r="K1656" s="130"/>
      <c r="L1656" s="130"/>
      <c r="M1656" s="130"/>
    </row>
    <row r="1657" spans="11:13" s="40" customFormat="1" x14ac:dyDescent="0.25">
      <c r="K1657" s="130"/>
      <c r="L1657" s="130"/>
      <c r="M1657" s="130"/>
    </row>
    <row r="1658" spans="11:13" s="40" customFormat="1" x14ac:dyDescent="0.25">
      <c r="K1658" s="130"/>
      <c r="L1658" s="130"/>
      <c r="M1658" s="130"/>
    </row>
    <row r="1659" spans="11:13" s="40" customFormat="1" x14ac:dyDescent="0.25">
      <c r="K1659" s="130"/>
      <c r="L1659" s="130"/>
      <c r="M1659" s="130"/>
    </row>
    <row r="1660" spans="11:13" s="40" customFormat="1" x14ac:dyDescent="0.25">
      <c r="K1660" s="130"/>
      <c r="L1660" s="130"/>
      <c r="M1660" s="130"/>
    </row>
    <row r="1661" spans="11:13" s="40" customFormat="1" x14ac:dyDescent="0.25">
      <c r="K1661" s="130"/>
      <c r="L1661" s="130"/>
      <c r="M1661" s="130"/>
    </row>
    <row r="1662" spans="11:13" s="40" customFormat="1" x14ac:dyDescent="0.25">
      <c r="K1662" s="130"/>
      <c r="L1662" s="130"/>
      <c r="M1662" s="130"/>
    </row>
    <row r="1663" spans="11:13" s="40" customFormat="1" x14ac:dyDescent="0.25">
      <c r="K1663" s="130"/>
      <c r="L1663" s="130"/>
      <c r="M1663" s="130"/>
    </row>
    <row r="1664" spans="11:13" s="40" customFormat="1" x14ac:dyDescent="0.25">
      <c r="K1664" s="130"/>
      <c r="L1664" s="130"/>
      <c r="M1664" s="130"/>
    </row>
    <row r="1665" spans="11:13" s="40" customFormat="1" x14ac:dyDescent="0.25">
      <c r="K1665" s="130"/>
      <c r="L1665" s="130"/>
      <c r="M1665" s="130"/>
    </row>
    <row r="1666" spans="11:13" s="40" customFormat="1" x14ac:dyDescent="0.25">
      <c r="K1666" s="130"/>
      <c r="L1666" s="130"/>
      <c r="M1666" s="130"/>
    </row>
    <row r="1667" spans="11:13" s="40" customFormat="1" x14ac:dyDescent="0.25">
      <c r="K1667" s="130"/>
      <c r="L1667" s="130"/>
      <c r="M1667" s="130"/>
    </row>
    <row r="1668" spans="11:13" s="40" customFormat="1" x14ac:dyDescent="0.25">
      <c r="K1668" s="130"/>
      <c r="L1668" s="130"/>
      <c r="M1668" s="130"/>
    </row>
    <row r="1669" spans="11:13" s="40" customFormat="1" x14ac:dyDescent="0.25">
      <c r="K1669" s="130"/>
      <c r="L1669" s="130"/>
      <c r="M1669" s="130"/>
    </row>
    <row r="1670" spans="11:13" s="40" customFormat="1" x14ac:dyDescent="0.25">
      <c r="K1670" s="130"/>
      <c r="L1670" s="130"/>
      <c r="M1670" s="130"/>
    </row>
    <row r="1671" spans="11:13" s="40" customFormat="1" x14ac:dyDescent="0.25">
      <c r="K1671" s="130"/>
      <c r="L1671" s="130"/>
      <c r="M1671" s="130"/>
    </row>
    <row r="1672" spans="11:13" s="40" customFormat="1" x14ac:dyDescent="0.25">
      <c r="K1672" s="130"/>
      <c r="L1672" s="130"/>
      <c r="M1672" s="130"/>
    </row>
    <row r="1673" spans="11:13" s="40" customFormat="1" x14ac:dyDescent="0.25">
      <c r="K1673" s="130"/>
      <c r="L1673" s="130"/>
      <c r="M1673" s="130"/>
    </row>
    <row r="1674" spans="11:13" s="40" customFormat="1" x14ac:dyDescent="0.25">
      <c r="K1674" s="130"/>
      <c r="L1674" s="130"/>
      <c r="M1674" s="130"/>
    </row>
    <row r="1675" spans="11:13" s="40" customFormat="1" x14ac:dyDescent="0.25">
      <c r="K1675" s="130"/>
      <c r="L1675" s="130"/>
      <c r="M1675" s="130"/>
    </row>
    <row r="1676" spans="11:13" s="40" customFormat="1" x14ac:dyDescent="0.25">
      <c r="K1676" s="130"/>
      <c r="L1676" s="130"/>
      <c r="M1676" s="130"/>
    </row>
    <row r="1677" spans="11:13" s="40" customFormat="1" x14ac:dyDescent="0.25">
      <c r="K1677" s="130"/>
      <c r="L1677" s="130"/>
      <c r="M1677" s="130"/>
    </row>
    <row r="1678" spans="11:13" s="40" customFormat="1" x14ac:dyDescent="0.25">
      <c r="K1678" s="130"/>
      <c r="L1678" s="130"/>
      <c r="M1678" s="130"/>
    </row>
    <row r="1679" spans="11:13" s="40" customFormat="1" x14ac:dyDescent="0.25">
      <c r="K1679" s="130"/>
      <c r="L1679" s="130"/>
      <c r="M1679" s="130"/>
    </row>
    <row r="1680" spans="11:13" s="40" customFormat="1" x14ac:dyDescent="0.25">
      <c r="K1680" s="130"/>
      <c r="L1680" s="130"/>
      <c r="M1680" s="130"/>
    </row>
    <row r="1681" spans="11:13" s="40" customFormat="1" x14ac:dyDescent="0.25">
      <c r="K1681" s="130"/>
      <c r="L1681" s="130"/>
      <c r="M1681" s="130"/>
    </row>
    <row r="1682" spans="11:13" s="40" customFormat="1" x14ac:dyDescent="0.25">
      <c r="K1682" s="130"/>
      <c r="L1682" s="130"/>
      <c r="M1682" s="130"/>
    </row>
    <row r="1683" spans="11:13" s="40" customFormat="1" x14ac:dyDescent="0.25">
      <c r="K1683" s="130"/>
      <c r="L1683" s="130"/>
      <c r="M1683" s="130"/>
    </row>
    <row r="1684" spans="11:13" s="40" customFormat="1" x14ac:dyDescent="0.25">
      <c r="K1684" s="130"/>
      <c r="L1684" s="130"/>
      <c r="M1684" s="130"/>
    </row>
    <row r="1685" spans="11:13" s="40" customFormat="1" x14ac:dyDescent="0.25">
      <c r="K1685" s="130"/>
      <c r="L1685" s="130"/>
      <c r="M1685" s="130"/>
    </row>
    <row r="1686" spans="11:13" s="40" customFormat="1" x14ac:dyDescent="0.25">
      <c r="K1686" s="130"/>
      <c r="L1686" s="130"/>
      <c r="M1686" s="130"/>
    </row>
    <row r="1687" spans="11:13" s="40" customFormat="1" x14ac:dyDescent="0.25">
      <c r="K1687" s="130"/>
      <c r="L1687" s="130"/>
      <c r="M1687" s="130"/>
    </row>
    <row r="1688" spans="11:13" s="40" customFormat="1" x14ac:dyDescent="0.25">
      <c r="K1688" s="130"/>
      <c r="L1688" s="130"/>
      <c r="M1688" s="130"/>
    </row>
    <row r="1689" spans="11:13" s="40" customFormat="1" x14ac:dyDescent="0.25">
      <c r="K1689" s="130"/>
      <c r="L1689" s="130"/>
      <c r="M1689" s="130"/>
    </row>
    <row r="1690" spans="11:13" s="40" customFormat="1" x14ac:dyDescent="0.25">
      <c r="K1690" s="130"/>
      <c r="L1690" s="130"/>
      <c r="M1690" s="130"/>
    </row>
    <row r="1691" spans="11:13" s="40" customFormat="1" x14ac:dyDescent="0.25">
      <c r="K1691" s="130"/>
      <c r="L1691" s="130"/>
      <c r="M1691" s="130"/>
    </row>
    <row r="1692" spans="11:13" s="40" customFormat="1" x14ac:dyDescent="0.25">
      <c r="K1692" s="130"/>
      <c r="L1692" s="130"/>
      <c r="M1692" s="130"/>
    </row>
    <row r="1693" spans="11:13" s="40" customFormat="1" x14ac:dyDescent="0.25">
      <c r="K1693" s="130"/>
      <c r="L1693" s="130"/>
      <c r="M1693" s="130"/>
    </row>
    <row r="1694" spans="11:13" s="40" customFormat="1" x14ac:dyDescent="0.25">
      <c r="K1694" s="130"/>
      <c r="L1694" s="130"/>
      <c r="M1694" s="130"/>
    </row>
    <row r="1695" spans="11:13" s="40" customFormat="1" x14ac:dyDescent="0.25">
      <c r="K1695" s="130"/>
      <c r="L1695" s="130"/>
      <c r="M1695" s="130"/>
    </row>
    <row r="1696" spans="11:13" s="40" customFormat="1" x14ac:dyDescent="0.25">
      <c r="K1696" s="130"/>
      <c r="L1696" s="130"/>
      <c r="M1696" s="130"/>
    </row>
    <row r="1697" spans="11:13" s="40" customFormat="1" x14ac:dyDescent="0.25">
      <c r="K1697" s="130"/>
      <c r="L1697" s="130"/>
      <c r="M1697" s="130"/>
    </row>
    <row r="1698" spans="11:13" s="40" customFormat="1" x14ac:dyDescent="0.25">
      <c r="K1698" s="130"/>
      <c r="L1698" s="130"/>
      <c r="M1698" s="130"/>
    </row>
    <row r="1699" spans="11:13" s="40" customFormat="1" x14ac:dyDescent="0.25">
      <c r="K1699" s="130"/>
      <c r="L1699" s="130"/>
      <c r="M1699" s="130"/>
    </row>
    <row r="1700" spans="11:13" s="40" customFormat="1" x14ac:dyDescent="0.25">
      <c r="K1700" s="130"/>
      <c r="L1700" s="130"/>
      <c r="M1700" s="130"/>
    </row>
    <row r="1701" spans="11:13" s="40" customFormat="1" x14ac:dyDescent="0.25">
      <c r="K1701" s="130"/>
      <c r="L1701" s="130"/>
      <c r="M1701" s="130"/>
    </row>
    <row r="1702" spans="11:13" s="40" customFormat="1" x14ac:dyDescent="0.25">
      <c r="K1702" s="130"/>
      <c r="L1702" s="130"/>
      <c r="M1702" s="130"/>
    </row>
    <row r="1703" spans="11:13" s="40" customFormat="1" x14ac:dyDescent="0.25">
      <c r="K1703" s="130"/>
      <c r="L1703" s="130"/>
      <c r="M1703" s="130"/>
    </row>
    <row r="1704" spans="11:13" s="40" customFormat="1" x14ac:dyDescent="0.25">
      <c r="K1704" s="130"/>
      <c r="L1704" s="130"/>
      <c r="M1704" s="130"/>
    </row>
    <row r="1705" spans="11:13" s="40" customFormat="1" x14ac:dyDescent="0.25">
      <c r="K1705" s="130"/>
      <c r="L1705" s="130"/>
      <c r="M1705" s="130"/>
    </row>
    <row r="1706" spans="11:13" s="40" customFormat="1" x14ac:dyDescent="0.25">
      <c r="K1706" s="130"/>
      <c r="L1706" s="130"/>
      <c r="M1706" s="130"/>
    </row>
    <row r="1707" spans="11:13" s="40" customFormat="1" x14ac:dyDescent="0.25">
      <c r="K1707" s="130"/>
      <c r="L1707" s="130"/>
      <c r="M1707" s="130"/>
    </row>
    <row r="1708" spans="11:13" s="40" customFormat="1" x14ac:dyDescent="0.25">
      <c r="K1708" s="130"/>
      <c r="L1708" s="130"/>
      <c r="M1708" s="130"/>
    </row>
    <row r="1709" spans="11:13" s="40" customFormat="1" x14ac:dyDescent="0.25">
      <c r="K1709" s="130"/>
      <c r="L1709" s="130"/>
      <c r="M1709" s="130"/>
    </row>
    <row r="1710" spans="11:13" s="40" customFormat="1" x14ac:dyDescent="0.25">
      <c r="K1710" s="130"/>
      <c r="L1710" s="130"/>
      <c r="M1710" s="130"/>
    </row>
    <row r="1711" spans="11:13" s="40" customFormat="1" x14ac:dyDescent="0.25">
      <c r="K1711" s="130"/>
      <c r="L1711" s="130"/>
      <c r="M1711" s="130"/>
    </row>
    <row r="1712" spans="11:13" s="40" customFormat="1" x14ac:dyDescent="0.25">
      <c r="K1712" s="130"/>
      <c r="L1712" s="130"/>
      <c r="M1712" s="130"/>
    </row>
    <row r="1713" spans="11:13" s="40" customFormat="1" x14ac:dyDescent="0.25">
      <c r="K1713" s="130"/>
      <c r="L1713" s="130"/>
      <c r="M1713" s="130"/>
    </row>
    <row r="1714" spans="11:13" s="40" customFormat="1" x14ac:dyDescent="0.25">
      <c r="K1714" s="130"/>
      <c r="L1714" s="130"/>
      <c r="M1714" s="130"/>
    </row>
    <row r="1715" spans="11:13" s="40" customFormat="1" x14ac:dyDescent="0.25">
      <c r="K1715" s="130"/>
      <c r="L1715" s="130"/>
      <c r="M1715" s="130"/>
    </row>
    <row r="1716" spans="11:13" s="40" customFormat="1" x14ac:dyDescent="0.25">
      <c r="K1716" s="130"/>
      <c r="L1716" s="130"/>
      <c r="M1716" s="130"/>
    </row>
    <row r="1717" spans="11:13" s="40" customFormat="1" x14ac:dyDescent="0.25">
      <c r="K1717" s="130"/>
      <c r="L1717" s="130"/>
      <c r="M1717" s="130"/>
    </row>
    <row r="1718" spans="11:13" s="40" customFormat="1" x14ac:dyDescent="0.25">
      <c r="K1718" s="130"/>
      <c r="L1718" s="130"/>
      <c r="M1718" s="130"/>
    </row>
    <row r="1719" spans="11:13" s="40" customFormat="1" x14ac:dyDescent="0.25">
      <c r="K1719" s="130"/>
      <c r="L1719" s="130"/>
      <c r="M1719" s="130"/>
    </row>
    <row r="1720" spans="11:13" s="40" customFormat="1" x14ac:dyDescent="0.25">
      <c r="K1720" s="130"/>
      <c r="L1720" s="130"/>
      <c r="M1720" s="130"/>
    </row>
    <row r="1721" spans="11:13" s="40" customFormat="1" x14ac:dyDescent="0.25">
      <c r="K1721" s="130"/>
      <c r="L1721" s="130"/>
      <c r="M1721" s="130"/>
    </row>
    <row r="1722" spans="11:13" s="40" customFormat="1" x14ac:dyDescent="0.25">
      <c r="K1722" s="130"/>
      <c r="L1722" s="130"/>
      <c r="M1722" s="130"/>
    </row>
    <row r="1723" spans="11:13" s="40" customFormat="1" x14ac:dyDescent="0.25">
      <c r="K1723" s="130"/>
      <c r="L1723" s="130"/>
      <c r="M1723" s="130"/>
    </row>
    <row r="1724" spans="11:13" s="40" customFormat="1" x14ac:dyDescent="0.25">
      <c r="K1724" s="130"/>
      <c r="L1724" s="130"/>
      <c r="M1724" s="130"/>
    </row>
    <row r="1725" spans="11:13" s="40" customFormat="1" x14ac:dyDescent="0.25">
      <c r="K1725" s="130"/>
      <c r="L1725" s="130"/>
      <c r="M1725" s="130"/>
    </row>
    <row r="1726" spans="11:13" s="40" customFormat="1" x14ac:dyDescent="0.25">
      <c r="K1726" s="130"/>
      <c r="L1726" s="130"/>
      <c r="M1726" s="130"/>
    </row>
    <row r="1727" spans="11:13" s="40" customFormat="1" x14ac:dyDescent="0.25">
      <c r="K1727" s="130"/>
      <c r="L1727" s="130"/>
      <c r="M1727" s="130"/>
    </row>
    <row r="1728" spans="11:13" s="40" customFormat="1" x14ac:dyDescent="0.25">
      <c r="K1728" s="130"/>
      <c r="L1728" s="130"/>
      <c r="M1728" s="130"/>
    </row>
    <row r="1729" spans="11:13" s="40" customFormat="1" x14ac:dyDescent="0.25">
      <c r="K1729" s="130"/>
      <c r="L1729" s="130"/>
      <c r="M1729" s="130"/>
    </row>
    <row r="1730" spans="11:13" s="40" customFormat="1" x14ac:dyDescent="0.25">
      <c r="K1730" s="130"/>
      <c r="L1730" s="130"/>
      <c r="M1730" s="130"/>
    </row>
    <row r="1731" spans="11:13" s="40" customFormat="1" x14ac:dyDescent="0.25">
      <c r="K1731" s="130"/>
      <c r="L1731" s="130"/>
      <c r="M1731" s="130"/>
    </row>
    <row r="1732" spans="11:13" s="40" customFormat="1" x14ac:dyDescent="0.25">
      <c r="K1732" s="130"/>
      <c r="L1732" s="130"/>
      <c r="M1732" s="130"/>
    </row>
    <row r="1733" spans="11:13" s="40" customFormat="1" x14ac:dyDescent="0.25">
      <c r="K1733" s="130"/>
      <c r="L1733" s="130"/>
      <c r="M1733" s="130"/>
    </row>
    <row r="1734" spans="11:13" s="40" customFormat="1" x14ac:dyDescent="0.25">
      <c r="K1734" s="130"/>
      <c r="L1734" s="130"/>
      <c r="M1734" s="130"/>
    </row>
    <row r="1735" spans="11:13" s="40" customFormat="1" x14ac:dyDescent="0.25">
      <c r="K1735" s="130"/>
      <c r="L1735" s="130"/>
      <c r="M1735" s="130"/>
    </row>
    <row r="1736" spans="11:13" s="40" customFormat="1" x14ac:dyDescent="0.25">
      <c r="K1736" s="130"/>
      <c r="L1736" s="130"/>
      <c r="M1736" s="130"/>
    </row>
    <row r="1737" spans="11:13" s="40" customFormat="1" x14ac:dyDescent="0.25">
      <c r="K1737" s="130"/>
      <c r="L1737" s="130"/>
      <c r="M1737" s="130"/>
    </row>
    <row r="1738" spans="11:13" s="40" customFormat="1" x14ac:dyDescent="0.25">
      <c r="K1738" s="130"/>
      <c r="L1738" s="130"/>
      <c r="M1738" s="130"/>
    </row>
    <row r="1739" spans="11:13" s="40" customFormat="1" x14ac:dyDescent="0.25">
      <c r="K1739" s="130"/>
      <c r="L1739" s="130"/>
      <c r="M1739" s="130"/>
    </row>
    <row r="1740" spans="11:13" s="40" customFormat="1" x14ac:dyDescent="0.25">
      <c r="K1740" s="130"/>
      <c r="L1740" s="130"/>
      <c r="M1740" s="130"/>
    </row>
    <row r="1741" spans="11:13" s="40" customFormat="1" x14ac:dyDescent="0.25">
      <c r="K1741" s="130"/>
      <c r="L1741" s="130"/>
      <c r="M1741" s="130"/>
    </row>
    <row r="1742" spans="11:13" s="40" customFormat="1" x14ac:dyDescent="0.25">
      <c r="K1742" s="130"/>
      <c r="L1742" s="130"/>
      <c r="M1742" s="130"/>
    </row>
    <row r="1743" spans="11:13" s="40" customFormat="1" x14ac:dyDescent="0.25">
      <c r="K1743" s="130"/>
      <c r="L1743" s="130"/>
      <c r="M1743" s="130"/>
    </row>
    <row r="1744" spans="11:13" s="40" customFormat="1" x14ac:dyDescent="0.25">
      <c r="K1744" s="130"/>
      <c r="L1744" s="130"/>
      <c r="M1744" s="130"/>
    </row>
    <row r="1745" spans="11:13" s="40" customFormat="1" x14ac:dyDescent="0.25">
      <c r="K1745" s="130"/>
      <c r="L1745" s="130"/>
      <c r="M1745" s="130"/>
    </row>
    <row r="1746" spans="11:13" s="40" customFormat="1" x14ac:dyDescent="0.25">
      <c r="K1746" s="130"/>
      <c r="L1746" s="130"/>
      <c r="M1746" s="130"/>
    </row>
    <row r="1747" spans="11:13" s="40" customFormat="1" x14ac:dyDescent="0.25">
      <c r="K1747" s="130"/>
      <c r="L1747" s="130"/>
      <c r="M1747" s="130"/>
    </row>
    <row r="1748" spans="11:13" s="40" customFormat="1" x14ac:dyDescent="0.25">
      <c r="K1748" s="130"/>
      <c r="L1748" s="130"/>
      <c r="M1748" s="130"/>
    </row>
    <row r="1749" spans="11:13" s="40" customFormat="1" x14ac:dyDescent="0.25">
      <c r="K1749" s="130"/>
      <c r="L1749" s="130"/>
      <c r="M1749" s="130"/>
    </row>
    <row r="1750" spans="11:13" s="40" customFormat="1" x14ac:dyDescent="0.25">
      <c r="K1750" s="130"/>
      <c r="L1750" s="130"/>
      <c r="M1750" s="130"/>
    </row>
    <row r="1751" spans="11:13" s="40" customFormat="1" x14ac:dyDescent="0.25">
      <c r="K1751" s="130"/>
      <c r="L1751" s="130"/>
      <c r="M1751" s="130"/>
    </row>
    <row r="1752" spans="11:13" s="40" customFormat="1" x14ac:dyDescent="0.25">
      <c r="K1752" s="130"/>
      <c r="L1752" s="130"/>
      <c r="M1752" s="130"/>
    </row>
    <row r="1753" spans="11:13" s="40" customFormat="1" x14ac:dyDescent="0.25">
      <c r="K1753" s="130"/>
      <c r="L1753" s="130"/>
      <c r="M1753" s="130"/>
    </row>
    <row r="1754" spans="11:13" s="40" customFormat="1" x14ac:dyDescent="0.25">
      <c r="K1754" s="130"/>
      <c r="L1754" s="130"/>
      <c r="M1754" s="130"/>
    </row>
    <row r="1755" spans="11:13" s="40" customFormat="1" x14ac:dyDescent="0.25">
      <c r="K1755" s="130"/>
      <c r="L1755" s="130"/>
      <c r="M1755" s="130"/>
    </row>
    <row r="1756" spans="11:13" s="40" customFormat="1" x14ac:dyDescent="0.25">
      <c r="K1756" s="130"/>
      <c r="L1756" s="130"/>
      <c r="M1756" s="130"/>
    </row>
    <row r="1757" spans="11:13" s="40" customFormat="1" x14ac:dyDescent="0.25">
      <c r="K1757" s="130"/>
      <c r="L1757" s="130"/>
      <c r="M1757" s="130"/>
    </row>
    <row r="1758" spans="11:13" s="40" customFormat="1" x14ac:dyDescent="0.25">
      <c r="K1758" s="130"/>
      <c r="L1758" s="130"/>
      <c r="M1758" s="130"/>
    </row>
    <row r="1759" spans="11:13" s="40" customFormat="1" x14ac:dyDescent="0.25">
      <c r="K1759" s="130"/>
      <c r="L1759" s="130"/>
      <c r="M1759" s="130"/>
    </row>
    <row r="1760" spans="11:13" s="40" customFormat="1" x14ac:dyDescent="0.25">
      <c r="K1760" s="130"/>
      <c r="L1760" s="130"/>
      <c r="M1760" s="130"/>
    </row>
    <row r="1761" spans="11:13" s="40" customFormat="1" x14ac:dyDescent="0.25">
      <c r="K1761" s="130"/>
      <c r="L1761" s="130"/>
      <c r="M1761" s="130"/>
    </row>
    <row r="1762" spans="11:13" s="40" customFormat="1" x14ac:dyDescent="0.25">
      <c r="K1762" s="130"/>
      <c r="L1762" s="130"/>
      <c r="M1762" s="130"/>
    </row>
    <row r="1763" spans="11:13" s="40" customFormat="1" x14ac:dyDescent="0.25">
      <c r="K1763" s="130"/>
      <c r="L1763" s="130"/>
      <c r="M1763" s="130"/>
    </row>
    <row r="1764" spans="11:13" s="40" customFormat="1" x14ac:dyDescent="0.25">
      <c r="K1764" s="130"/>
      <c r="L1764" s="130"/>
      <c r="M1764" s="130"/>
    </row>
    <row r="1765" spans="11:13" s="40" customFormat="1" x14ac:dyDescent="0.25">
      <c r="K1765" s="130"/>
      <c r="L1765" s="130"/>
      <c r="M1765" s="130"/>
    </row>
    <row r="1766" spans="11:13" s="40" customFormat="1" x14ac:dyDescent="0.25">
      <c r="K1766" s="130"/>
      <c r="L1766" s="130"/>
      <c r="M1766" s="130"/>
    </row>
    <row r="1767" spans="11:13" s="40" customFormat="1" x14ac:dyDescent="0.25">
      <c r="K1767" s="130"/>
      <c r="L1767" s="130"/>
      <c r="M1767" s="130"/>
    </row>
    <row r="1768" spans="11:13" s="40" customFormat="1" x14ac:dyDescent="0.25">
      <c r="K1768" s="130"/>
      <c r="L1768" s="130"/>
      <c r="M1768" s="130"/>
    </row>
    <row r="1769" spans="11:13" s="40" customFormat="1" x14ac:dyDescent="0.25">
      <c r="K1769" s="130"/>
      <c r="L1769" s="130"/>
      <c r="M1769" s="130"/>
    </row>
    <row r="1770" spans="11:13" s="40" customFormat="1" x14ac:dyDescent="0.25">
      <c r="K1770" s="130"/>
      <c r="L1770" s="130"/>
      <c r="M1770" s="130"/>
    </row>
    <row r="1771" spans="11:13" s="40" customFormat="1" x14ac:dyDescent="0.25">
      <c r="K1771" s="130"/>
      <c r="L1771" s="130"/>
      <c r="M1771" s="130"/>
    </row>
    <row r="1772" spans="11:13" s="40" customFormat="1" x14ac:dyDescent="0.25">
      <c r="K1772" s="130"/>
      <c r="L1772" s="130"/>
      <c r="M1772" s="130"/>
    </row>
    <row r="1773" spans="11:13" s="40" customFormat="1" x14ac:dyDescent="0.25">
      <c r="K1773" s="130"/>
      <c r="L1773" s="130"/>
      <c r="M1773" s="130"/>
    </row>
    <row r="1774" spans="11:13" s="40" customFormat="1" x14ac:dyDescent="0.25">
      <c r="K1774" s="130"/>
      <c r="L1774" s="130"/>
      <c r="M1774" s="130"/>
    </row>
    <row r="1775" spans="11:13" s="40" customFormat="1" x14ac:dyDescent="0.25">
      <c r="K1775" s="130"/>
      <c r="L1775" s="130"/>
      <c r="M1775" s="130"/>
    </row>
    <row r="1776" spans="11:13" s="40" customFormat="1" x14ac:dyDescent="0.25">
      <c r="K1776" s="130"/>
      <c r="L1776" s="130"/>
      <c r="M1776" s="130"/>
    </row>
    <row r="1777" spans="11:13" s="40" customFormat="1" x14ac:dyDescent="0.25">
      <c r="K1777" s="130"/>
      <c r="L1777" s="130"/>
      <c r="M1777" s="130"/>
    </row>
    <row r="1778" spans="11:13" s="40" customFormat="1" x14ac:dyDescent="0.25">
      <c r="K1778" s="130"/>
      <c r="L1778" s="130"/>
      <c r="M1778" s="130"/>
    </row>
    <row r="1779" spans="11:13" s="40" customFormat="1" x14ac:dyDescent="0.25">
      <c r="K1779" s="130"/>
      <c r="L1779" s="130"/>
      <c r="M1779" s="130"/>
    </row>
    <row r="1780" spans="11:13" s="40" customFormat="1" x14ac:dyDescent="0.25">
      <c r="K1780" s="130"/>
      <c r="L1780" s="130"/>
      <c r="M1780" s="130"/>
    </row>
    <row r="1781" spans="11:13" s="40" customFormat="1" x14ac:dyDescent="0.25">
      <c r="K1781" s="130"/>
      <c r="L1781" s="130"/>
      <c r="M1781" s="130"/>
    </row>
    <row r="1782" spans="11:13" s="40" customFormat="1" x14ac:dyDescent="0.25">
      <c r="K1782" s="130"/>
      <c r="L1782" s="130"/>
      <c r="M1782" s="130"/>
    </row>
    <row r="1783" spans="11:13" s="40" customFormat="1" x14ac:dyDescent="0.25">
      <c r="K1783" s="130"/>
      <c r="L1783" s="130"/>
      <c r="M1783" s="130"/>
    </row>
    <row r="1784" spans="11:13" s="40" customFormat="1" x14ac:dyDescent="0.25">
      <c r="K1784" s="130"/>
      <c r="L1784" s="130"/>
      <c r="M1784" s="130"/>
    </row>
    <row r="1785" spans="11:13" s="40" customFormat="1" x14ac:dyDescent="0.25">
      <c r="K1785" s="130"/>
      <c r="L1785" s="130"/>
      <c r="M1785" s="130"/>
    </row>
    <row r="1786" spans="11:13" s="40" customFormat="1" x14ac:dyDescent="0.25">
      <c r="K1786" s="130"/>
      <c r="L1786" s="130"/>
      <c r="M1786" s="130"/>
    </row>
    <row r="1787" spans="11:13" s="40" customFormat="1" x14ac:dyDescent="0.25">
      <c r="K1787" s="130"/>
      <c r="L1787" s="130"/>
      <c r="M1787" s="130"/>
    </row>
    <row r="1788" spans="11:13" s="40" customFormat="1" x14ac:dyDescent="0.25">
      <c r="K1788" s="130"/>
      <c r="L1788" s="130"/>
      <c r="M1788" s="130"/>
    </row>
    <row r="1789" spans="11:13" s="40" customFormat="1" x14ac:dyDescent="0.25">
      <c r="K1789" s="130"/>
      <c r="L1789" s="130"/>
      <c r="M1789" s="130"/>
    </row>
    <row r="1790" spans="11:13" s="40" customFormat="1" x14ac:dyDescent="0.25">
      <c r="K1790" s="130"/>
      <c r="L1790" s="130"/>
      <c r="M1790" s="130"/>
    </row>
    <row r="1791" spans="11:13" s="40" customFormat="1" x14ac:dyDescent="0.25">
      <c r="K1791" s="130"/>
      <c r="L1791" s="130"/>
      <c r="M1791" s="130"/>
    </row>
    <row r="1792" spans="11:13" s="40" customFormat="1" x14ac:dyDescent="0.25">
      <c r="K1792" s="130"/>
      <c r="L1792" s="130"/>
      <c r="M1792" s="130"/>
    </row>
    <row r="1793" spans="11:13" s="40" customFormat="1" x14ac:dyDescent="0.25">
      <c r="K1793" s="130"/>
      <c r="L1793" s="130"/>
      <c r="M1793" s="130"/>
    </row>
    <row r="1794" spans="11:13" s="40" customFormat="1" x14ac:dyDescent="0.25">
      <c r="K1794" s="130"/>
      <c r="L1794" s="130"/>
      <c r="M1794" s="130"/>
    </row>
    <row r="1795" spans="11:13" s="40" customFormat="1" x14ac:dyDescent="0.25">
      <c r="K1795" s="130"/>
      <c r="L1795" s="130"/>
      <c r="M1795" s="130"/>
    </row>
    <row r="1796" spans="11:13" s="40" customFormat="1" x14ac:dyDescent="0.25">
      <c r="K1796" s="130"/>
      <c r="L1796" s="130"/>
      <c r="M1796" s="130"/>
    </row>
    <row r="1797" spans="11:13" s="40" customFormat="1" x14ac:dyDescent="0.25">
      <c r="K1797" s="130"/>
      <c r="L1797" s="130"/>
      <c r="M1797" s="130"/>
    </row>
    <row r="1798" spans="11:13" s="40" customFormat="1" x14ac:dyDescent="0.25">
      <c r="K1798" s="130"/>
      <c r="L1798" s="130"/>
      <c r="M1798" s="130"/>
    </row>
    <row r="1799" spans="11:13" s="40" customFormat="1" x14ac:dyDescent="0.25">
      <c r="K1799" s="130"/>
      <c r="L1799" s="130"/>
      <c r="M1799" s="130"/>
    </row>
    <row r="1800" spans="11:13" s="40" customFormat="1" x14ac:dyDescent="0.25">
      <c r="K1800" s="130"/>
      <c r="L1800" s="130"/>
      <c r="M1800" s="130"/>
    </row>
    <row r="1801" spans="11:13" s="40" customFormat="1" x14ac:dyDescent="0.25">
      <c r="K1801" s="130"/>
      <c r="L1801" s="130"/>
      <c r="M1801" s="130"/>
    </row>
    <row r="1802" spans="11:13" s="40" customFormat="1" x14ac:dyDescent="0.25">
      <c r="K1802" s="130"/>
      <c r="L1802" s="130"/>
      <c r="M1802" s="130"/>
    </row>
    <row r="1803" spans="11:13" s="40" customFormat="1" x14ac:dyDescent="0.25">
      <c r="K1803" s="130"/>
      <c r="L1803" s="130"/>
      <c r="M1803" s="130"/>
    </row>
    <row r="1804" spans="11:13" s="40" customFormat="1" x14ac:dyDescent="0.25">
      <c r="K1804" s="130"/>
      <c r="L1804" s="130"/>
      <c r="M1804" s="130"/>
    </row>
    <row r="1805" spans="11:13" s="40" customFormat="1" x14ac:dyDescent="0.25">
      <c r="K1805" s="130"/>
      <c r="L1805" s="130"/>
      <c r="M1805" s="130"/>
    </row>
    <row r="1806" spans="11:13" s="40" customFormat="1" x14ac:dyDescent="0.25">
      <c r="K1806" s="130"/>
      <c r="L1806" s="130"/>
      <c r="M1806" s="130"/>
    </row>
    <row r="1807" spans="11:13" s="40" customFormat="1" x14ac:dyDescent="0.25">
      <c r="K1807" s="130"/>
      <c r="L1807" s="130"/>
      <c r="M1807" s="130"/>
    </row>
    <row r="1808" spans="11:13" s="40" customFormat="1" x14ac:dyDescent="0.25">
      <c r="K1808" s="130"/>
      <c r="L1808" s="130"/>
      <c r="M1808" s="130"/>
    </row>
    <row r="1809" spans="11:13" s="40" customFormat="1" x14ac:dyDescent="0.25">
      <c r="K1809" s="130"/>
      <c r="L1809" s="130"/>
      <c r="M1809" s="130"/>
    </row>
    <row r="1810" spans="11:13" s="40" customFormat="1" x14ac:dyDescent="0.25">
      <c r="K1810" s="130"/>
      <c r="L1810" s="130"/>
      <c r="M1810" s="130"/>
    </row>
    <row r="1811" spans="11:13" s="40" customFormat="1" x14ac:dyDescent="0.25">
      <c r="K1811" s="130"/>
      <c r="L1811" s="130"/>
      <c r="M1811" s="130"/>
    </row>
    <row r="1812" spans="11:13" s="40" customFormat="1" x14ac:dyDescent="0.25">
      <c r="K1812" s="130"/>
      <c r="L1812" s="130"/>
      <c r="M1812" s="130"/>
    </row>
    <row r="1813" spans="11:13" s="40" customFormat="1" x14ac:dyDescent="0.25">
      <c r="K1813" s="130"/>
      <c r="L1813" s="130"/>
      <c r="M1813" s="130"/>
    </row>
    <row r="1814" spans="11:13" s="40" customFormat="1" x14ac:dyDescent="0.25">
      <c r="K1814" s="130"/>
      <c r="L1814" s="130"/>
      <c r="M1814" s="130"/>
    </row>
    <row r="1815" spans="11:13" s="40" customFormat="1" x14ac:dyDescent="0.25">
      <c r="K1815" s="130"/>
      <c r="L1815" s="130"/>
      <c r="M1815" s="130"/>
    </row>
    <row r="1816" spans="11:13" s="40" customFormat="1" x14ac:dyDescent="0.25">
      <c r="K1816" s="130"/>
      <c r="L1816" s="130"/>
      <c r="M1816" s="130"/>
    </row>
    <row r="1817" spans="11:13" s="40" customFormat="1" x14ac:dyDescent="0.25">
      <c r="K1817" s="130"/>
      <c r="L1817" s="130"/>
      <c r="M1817" s="130"/>
    </row>
    <row r="1818" spans="11:13" s="40" customFormat="1" x14ac:dyDescent="0.25">
      <c r="K1818" s="130"/>
      <c r="L1818" s="130"/>
      <c r="M1818" s="130"/>
    </row>
    <row r="1819" spans="11:13" s="40" customFormat="1" x14ac:dyDescent="0.25">
      <c r="K1819" s="130"/>
      <c r="L1819" s="130"/>
      <c r="M1819" s="130"/>
    </row>
    <row r="1820" spans="11:13" s="40" customFormat="1" x14ac:dyDescent="0.25">
      <c r="K1820" s="130"/>
      <c r="L1820" s="130"/>
      <c r="M1820" s="130"/>
    </row>
    <row r="1821" spans="11:13" s="40" customFormat="1" x14ac:dyDescent="0.25">
      <c r="K1821" s="130"/>
      <c r="L1821" s="130"/>
      <c r="M1821" s="130"/>
    </row>
    <row r="1822" spans="11:13" s="40" customFormat="1" x14ac:dyDescent="0.25">
      <c r="K1822" s="130"/>
      <c r="L1822" s="130"/>
      <c r="M1822" s="130"/>
    </row>
    <row r="1823" spans="11:13" s="40" customFormat="1" x14ac:dyDescent="0.25">
      <c r="K1823" s="130"/>
      <c r="L1823" s="130"/>
      <c r="M1823" s="130"/>
    </row>
    <row r="1824" spans="11:13" s="40" customFormat="1" x14ac:dyDescent="0.25">
      <c r="K1824" s="130"/>
      <c r="L1824" s="130"/>
      <c r="M1824" s="130"/>
    </row>
    <row r="1825" spans="11:13" s="40" customFormat="1" x14ac:dyDescent="0.25">
      <c r="K1825" s="130"/>
      <c r="L1825" s="130"/>
      <c r="M1825" s="130"/>
    </row>
    <row r="1826" spans="11:13" s="40" customFormat="1" x14ac:dyDescent="0.25">
      <c r="K1826" s="130"/>
      <c r="L1826" s="130"/>
      <c r="M1826" s="130"/>
    </row>
    <row r="1827" spans="11:13" s="40" customFormat="1" x14ac:dyDescent="0.25">
      <c r="K1827" s="130"/>
      <c r="L1827" s="130"/>
      <c r="M1827" s="130"/>
    </row>
    <row r="1828" spans="11:13" s="40" customFormat="1" x14ac:dyDescent="0.25">
      <c r="K1828" s="130"/>
      <c r="L1828" s="130"/>
      <c r="M1828" s="130"/>
    </row>
    <row r="1829" spans="11:13" s="40" customFormat="1" x14ac:dyDescent="0.25">
      <c r="K1829" s="130"/>
      <c r="L1829" s="130"/>
      <c r="M1829" s="130"/>
    </row>
    <row r="1830" spans="11:13" s="40" customFormat="1" x14ac:dyDescent="0.25">
      <c r="K1830" s="130"/>
      <c r="L1830" s="130"/>
      <c r="M1830" s="130"/>
    </row>
    <row r="1831" spans="11:13" s="40" customFormat="1" x14ac:dyDescent="0.25">
      <c r="K1831" s="130"/>
      <c r="L1831" s="130"/>
      <c r="M1831" s="130"/>
    </row>
    <row r="1832" spans="11:13" s="40" customFormat="1" x14ac:dyDescent="0.25">
      <c r="K1832" s="130"/>
      <c r="L1832" s="130"/>
      <c r="M1832" s="130"/>
    </row>
    <row r="1833" spans="11:13" s="40" customFormat="1" x14ac:dyDescent="0.25">
      <c r="K1833" s="130"/>
      <c r="L1833" s="130"/>
      <c r="M1833" s="130"/>
    </row>
    <row r="1834" spans="11:13" s="40" customFormat="1" x14ac:dyDescent="0.25">
      <c r="K1834" s="130"/>
      <c r="L1834" s="130"/>
      <c r="M1834" s="130"/>
    </row>
    <row r="1835" spans="11:13" s="40" customFormat="1" x14ac:dyDescent="0.25">
      <c r="K1835" s="130"/>
      <c r="L1835" s="130"/>
      <c r="M1835" s="130"/>
    </row>
    <row r="1836" spans="11:13" s="40" customFormat="1" x14ac:dyDescent="0.25">
      <c r="K1836" s="130"/>
      <c r="L1836" s="130"/>
      <c r="M1836" s="130"/>
    </row>
    <row r="1837" spans="11:13" s="40" customFormat="1" x14ac:dyDescent="0.25">
      <c r="K1837" s="130"/>
      <c r="L1837" s="130"/>
      <c r="M1837" s="130"/>
    </row>
    <row r="1838" spans="11:13" s="40" customFormat="1" x14ac:dyDescent="0.25">
      <c r="K1838" s="130"/>
      <c r="L1838" s="130"/>
      <c r="M1838" s="130"/>
    </row>
    <row r="1839" spans="11:13" s="40" customFormat="1" x14ac:dyDescent="0.25">
      <c r="K1839" s="130"/>
      <c r="L1839" s="130"/>
      <c r="M1839" s="130"/>
    </row>
    <row r="1840" spans="11:13" s="40" customFormat="1" x14ac:dyDescent="0.25">
      <c r="K1840" s="130"/>
      <c r="L1840" s="130"/>
      <c r="M1840" s="130"/>
    </row>
    <row r="1841" spans="11:13" s="40" customFormat="1" x14ac:dyDescent="0.25">
      <c r="K1841" s="130"/>
      <c r="L1841" s="130"/>
      <c r="M1841" s="130"/>
    </row>
    <row r="1842" spans="11:13" s="40" customFormat="1" x14ac:dyDescent="0.25">
      <c r="K1842" s="130"/>
      <c r="L1842" s="130"/>
      <c r="M1842" s="130"/>
    </row>
    <row r="1843" spans="11:13" s="40" customFormat="1" x14ac:dyDescent="0.25">
      <c r="K1843" s="130"/>
      <c r="L1843" s="130"/>
      <c r="M1843" s="130"/>
    </row>
    <row r="1844" spans="11:13" s="40" customFormat="1" x14ac:dyDescent="0.25">
      <c r="K1844" s="130"/>
      <c r="L1844" s="130"/>
      <c r="M1844" s="130"/>
    </row>
    <row r="1845" spans="11:13" s="40" customFormat="1" x14ac:dyDescent="0.25">
      <c r="K1845" s="130"/>
      <c r="L1845" s="130"/>
      <c r="M1845" s="130"/>
    </row>
    <row r="1846" spans="11:13" s="40" customFormat="1" x14ac:dyDescent="0.25">
      <c r="K1846" s="130"/>
      <c r="L1846" s="130"/>
      <c r="M1846" s="130"/>
    </row>
    <row r="1847" spans="11:13" s="40" customFormat="1" x14ac:dyDescent="0.25">
      <c r="K1847" s="130"/>
      <c r="L1847" s="130"/>
      <c r="M1847" s="130"/>
    </row>
    <row r="1848" spans="11:13" s="40" customFormat="1" x14ac:dyDescent="0.25">
      <c r="K1848" s="130"/>
      <c r="L1848" s="130"/>
      <c r="M1848" s="130"/>
    </row>
    <row r="1849" spans="11:13" s="40" customFormat="1" x14ac:dyDescent="0.25">
      <c r="K1849" s="130"/>
      <c r="L1849" s="130"/>
      <c r="M1849" s="130"/>
    </row>
    <row r="1850" spans="11:13" s="40" customFormat="1" x14ac:dyDescent="0.25">
      <c r="K1850" s="130"/>
      <c r="L1850" s="130"/>
      <c r="M1850" s="130"/>
    </row>
    <row r="1851" spans="11:13" s="40" customFormat="1" x14ac:dyDescent="0.25">
      <c r="K1851" s="130"/>
      <c r="L1851" s="130"/>
      <c r="M1851" s="130"/>
    </row>
    <row r="1852" spans="11:13" s="40" customFormat="1" x14ac:dyDescent="0.25">
      <c r="K1852" s="130"/>
      <c r="L1852" s="130"/>
      <c r="M1852" s="130"/>
    </row>
    <row r="1853" spans="11:13" s="40" customFormat="1" x14ac:dyDescent="0.25">
      <c r="K1853" s="130"/>
      <c r="L1853" s="130"/>
      <c r="M1853" s="130"/>
    </row>
    <row r="1854" spans="11:13" s="40" customFormat="1" x14ac:dyDescent="0.25">
      <c r="K1854" s="130"/>
      <c r="L1854" s="130"/>
      <c r="M1854" s="130"/>
    </row>
    <row r="1855" spans="11:13" s="40" customFormat="1" x14ac:dyDescent="0.25">
      <c r="K1855" s="130"/>
      <c r="L1855" s="130"/>
      <c r="M1855" s="130"/>
    </row>
    <row r="1856" spans="11:13" s="40" customFormat="1" x14ac:dyDescent="0.25">
      <c r="K1856" s="130"/>
      <c r="L1856" s="130"/>
      <c r="M1856" s="130"/>
    </row>
    <row r="1857" spans="11:13" s="40" customFormat="1" x14ac:dyDescent="0.25">
      <c r="K1857" s="130"/>
      <c r="L1857" s="130"/>
      <c r="M1857" s="130"/>
    </row>
    <row r="1858" spans="11:13" s="40" customFormat="1" x14ac:dyDescent="0.25">
      <c r="K1858" s="130"/>
      <c r="L1858" s="130"/>
      <c r="M1858" s="130"/>
    </row>
    <row r="1859" spans="11:13" s="40" customFormat="1" x14ac:dyDescent="0.25">
      <c r="K1859" s="130"/>
      <c r="L1859" s="130"/>
      <c r="M1859" s="130"/>
    </row>
    <row r="1860" spans="11:13" s="40" customFormat="1" x14ac:dyDescent="0.25">
      <c r="K1860" s="130"/>
      <c r="L1860" s="130"/>
      <c r="M1860" s="130"/>
    </row>
    <row r="1861" spans="11:13" s="40" customFormat="1" x14ac:dyDescent="0.25">
      <c r="K1861" s="130"/>
      <c r="L1861" s="130"/>
      <c r="M1861" s="130"/>
    </row>
    <row r="1862" spans="11:13" s="40" customFormat="1" x14ac:dyDescent="0.25">
      <c r="K1862" s="130"/>
      <c r="L1862" s="130"/>
      <c r="M1862" s="130"/>
    </row>
    <row r="1863" spans="11:13" s="40" customFormat="1" x14ac:dyDescent="0.25">
      <c r="K1863" s="130"/>
      <c r="L1863" s="130"/>
      <c r="M1863" s="130"/>
    </row>
    <row r="1864" spans="11:13" s="40" customFormat="1" x14ac:dyDescent="0.25">
      <c r="K1864" s="130"/>
      <c r="L1864" s="130"/>
      <c r="M1864" s="130"/>
    </row>
    <row r="1865" spans="11:13" s="40" customFormat="1" x14ac:dyDescent="0.25">
      <c r="K1865" s="130"/>
      <c r="L1865" s="130"/>
      <c r="M1865" s="130"/>
    </row>
    <row r="1866" spans="11:13" s="40" customFormat="1" x14ac:dyDescent="0.25">
      <c r="K1866" s="130"/>
      <c r="L1866" s="130"/>
      <c r="M1866" s="130"/>
    </row>
    <row r="1867" spans="11:13" s="40" customFormat="1" x14ac:dyDescent="0.25">
      <c r="K1867" s="130"/>
      <c r="L1867" s="130"/>
      <c r="M1867" s="130"/>
    </row>
    <row r="1868" spans="11:13" s="40" customFormat="1" x14ac:dyDescent="0.25">
      <c r="K1868" s="130"/>
      <c r="L1868" s="130"/>
      <c r="M1868" s="130"/>
    </row>
    <row r="1869" spans="11:13" s="40" customFormat="1" x14ac:dyDescent="0.25">
      <c r="K1869" s="130"/>
      <c r="L1869" s="130"/>
      <c r="M1869" s="130"/>
    </row>
    <row r="1870" spans="11:13" s="40" customFormat="1" x14ac:dyDescent="0.25">
      <c r="K1870" s="130"/>
      <c r="L1870" s="130"/>
      <c r="M1870" s="130"/>
    </row>
    <row r="1871" spans="11:13" s="40" customFormat="1" x14ac:dyDescent="0.25">
      <c r="K1871" s="130"/>
      <c r="L1871" s="130"/>
      <c r="M1871" s="130"/>
    </row>
    <row r="1872" spans="11:13" s="40" customFormat="1" x14ac:dyDescent="0.25">
      <c r="K1872" s="130"/>
      <c r="L1872" s="130"/>
      <c r="M1872" s="130"/>
    </row>
    <row r="1873" spans="11:13" s="40" customFormat="1" x14ac:dyDescent="0.25">
      <c r="K1873" s="130"/>
      <c r="L1873" s="130"/>
      <c r="M1873" s="130"/>
    </row>
    <row r="1874" spans="11:13" s="40" customFormat="1" x14ac:dyDescent="0.25">
      <c r="K1874" s="130"/>
      <c r="L1874" s="130"/>
      <c r="M1874" s="130"/>
    </row>
    <row r="1875" spans="11:13" s="40" customFormat="1" x14ac:dyDescent="0.25">
      <c r="K1875" s="130"/>
      <c r="L1875" s="130"/>
      <c r="M1875" s="130"/>
    </row>
    <row r="1876" spans="11:13" s="40" customFormat="1" x14ac:dyDescent="0.25">
      <c r="K1876" s="130"/>
      <c r="L1876" s="130"/>
      <c r="M1876" s="130"/>
    </row>
    <row r="1877" spans="11:13" s="40" customFormat="1" x14ac:dyDescent="0.25">
      <c r="K1877" s="130"/>
      <c r="L1877" s="130"/>
      <c r="M1877" s="130"/>
    </row>
    <row r="1878" spans="11:13" s="40" customFormat="1" x14ac:dyDescent="0.25">
      <c r="K1878" s="130"/>
      <c r="L1878" s="130"/>
      <c r="M1878" s="130"/>
    </row>
    <row r="1879" spans="11:13" s="40" customFormat="1" x14ac:dyDescent="0.25">
      <c r="K1879" s="130"/>
      <c r="L1879" s="130"/>
      <c r="M1879" s="130"/>
    </row>
    <row r="1880" spans="11:13" s="40" customFormat="1" x14ac:dyDescent="0.25">
      <c r="K1880" s="130"/>
      <c r="L1880" s="130"/>
      <c r="M1880" s="130"/>
    </row>
    <row r="1881" spans="11:13" s="40" customFormat="1" x14ac:dyDescent="0.25">
      <c r="K1881" s="130"/>
      <c r="L1881" s="130"/>
      <c r="M1881" s="130"/>
    </row>
    <row r="1882" spans="11:13" s="40" customFormat="1" x14ac:dyDescent="0.25">
      <c r="K1882" s="130"/>
      <c r="L1882" s="130"/>
      <c r="M1882" s="130"/>
    </row>
    <row r="1883" spans="11:13" s="40" customFormat="1" x14ac:dyDescent="0.25">
      <c r="K1883" s="130"/>
      <c r="L1883" s="130"/>
      <c r="M1883" s="130"/>
    </row>
    <row r="1884" spans="11:13" s="40" customFormat="1" x14ac:dyDescent="0.25">
      <c r="K1884" s="130"/>
      <c r="L1884" s="130"/>
      <c r="M1884" s="130"/>
    </row>
    <row r="1885" spans="11:13" s="40" customFormat="1" x14ac:dyDescent="0.25">
      <c r="K1885" s="130"/>
      <c r="L1885" s="130"/>
      <c r="M1885" s="130"/>
    </row>
    <row r="1886" spans="11:13" s="40" customFormat="1" x14ac:dyDescent="0.25">
      <c r="K1886" s="130"/>
      <c r="L1886" s="130"/>
      <c r="M1886" s="130"/>
    </row>
    <row r="1887" spans="11:13" s="40" customFormat="1" x14ac:dyDescent="0.25">
      <c r="K1887" s="130"/>
      <c r="L1887" s="130"/>
      <c r="M1887" s="130"/>
    </row>
    <row r="1888" spans="11:13" s="40" customFormat="1" x14ac:dyDescent="0.25">
      <c r="K1888" s="130"/>
      <c r="L1888" s="130"/>
      <c r="M1888" s="130"/>
    </row>
    <row r="1889" spans="11:13" s="40" customFormat="1" x14ac:dyDescent="0.25">
      <c r="K1889" s="130"/>
      <c r="L1889" s="130"/>
      <c r="M1889" s="130"/>
    </row>
    <row r="1890" spans="11:13" s="40" customFormat="1" x14ac:dyDescent="0.25">
      <c r="K1890" s="130"/>
      <c r="L1890" s="130"/>
      <c r="M1890" s="130"/>
    </row>
    <row r="1891" spans="11:13" s="40" customFormat="1" x14ac:dyDescent="0.25">
      <c r="K1891" s="130"/>
      <c r="L1891" s="130"/>
      <c r="M1891" s="130"/>
    </row>
    <row r="1892" spans="11:13" s="40" customFormat="1" x14ac:dyDescent="0.25">
      <c r="K1892" s="130"/>
      <c r="L1892" s="130"/>
      <c r="M1892" s="130"/>
    </row>
    <row r="1893" spans="11:13" s="40" customFormat="1" x14ac:dyDescent="0.25">
      <c r="K1893" s="130"/>
      <c r="L1893" s="130"/>
      <c r="M1893" s="130"/>
    </row>
    <row r="1894" spans="11:13" s="40" customFormat="1" x14ac:dyDescent="0.25">
      <c r="K1894" s="130"/>
      <c r="L1894" s="130"/>
      <c r="M1894" s="130"/>
    </row>
    <row r="1895" spans="11:13" s="40" customFormat="1" x14ac:dyDescent="0.25">
      <c r="K1895" s="130"/>
      <c r="L1895" s="130"/>
      <c r="M1895" s="130"/>
    </row>
    <row r="1896" spans="11:13" s="40" customFormat="1" x14ac:dyDescent="0.25">
      <c r="K1896" s="130"/>
      <c r="L1896" s="130"/>
      <c r="M1896" s="130"/>
    </row>
    <row r="1897" spans="11:13" s="40" customFormat="1" x14ac:dyDescent="0.25">
      <c r="K1897" s="130"/>
      <c r="L1897" s="130"/>
      <c r="M1897" s="130"/>
    </row>
    <row r="1898" spans="11:13" s="40" customFormat="1" x14ac:dyDescent="0.25">
      <c r="K1898" s="130"/>
      <c r="L1898" s="130"/>
      <c r="M1898" s="130"/>
    </row>
    <row r="1899" spans="11:13" s="40" customFormat="1" x14ac:dyDescent="0.25">
      <c r="K1899" s="130"/>
      <c r="L1899" s="130"/>
      <c r="M1899" s="130"/>
    </row>
    <row r="1900" spans="11:13" s="40" customFormat="1" x14ac:dyDescent="0.25">
      <c r="K1900" s="130"/>
      <c r="L1900" s="130"/>
      <c r="M1900" s="130"/>
    </row>
    <row r="1901" spans="11:13" s="40" customFormat="1" x14ac:dyDescent="0.25">
      <c r="K1901" s="130"/>
      <c r="L1901" s="130"/>
      <c r="M1901" s="130"/>
    </row>
    <row r="1902" spans="11:13" s="40" customFormat="1" x14ac:dyDescent="0.25">
      <c r="K1902" s="130"/>
      <c r="L1902" s="130"/>
      <c r="M1902" s="130"/>
    </row>
    <row r="1903" spans="11:13" s="40" customFormat="1" x14ac:dyDescent="0.25">
      <c r="K1903" s="130"/>
      <c r="L1903" s="130"/>
      <c r="M1903" s="130"/>
    </row>
    <row r="1904" spans="11:13" s="40" customFormat="1" x14ac:dyDescent="0.25">
      <c r="K1904" s="130"/>
      <c r="L1904" s="130"/>
      <c r="M1904" s="130"/>
    </row>
    <row r="1905" spans="11:13" s="40" customFormat="1" x14ac:dyDescent="0.25">
      <c r="K1905" s="130"/>
      <c r="L1905" s="130"/>
      <c r="M1905" s="130"/>
    </row>
    <row r="1906" spans="11:13" s="40" customFormat="1" x14ac:dyDescent="0.25">
      <c r="K1906" s="130"/>
      <c r="L1906" s="130"/>
      <c r="M1906" s="130"/>
    </row>
    <row r="1907" spans="11:13" s="40" customFormat="1" x14ac:dyDescent="0.25">
      <c r="K1907" s="130"/>
      <c r="L1907" s="130"/>
      <c r="M1907" s="130"/>
    </row>
    <row r="1908" spans="11:13" s="40" customFormat="1" x14ac:dyDescent="0.25">
      <c r="K1908" s="130"/>
      <c r="L1908" s="130"/>
      <c r="M1908" s="130"/>
    </row>
    <row r="1909" spans="11:13" s="40" customFormat="1" x14ac:dyDescent="0.25">
      <c r="K1909" s="130"/>
      <c r="L1909" s="130"/>
      <c r="M1909" s="130"/>
    </row>
    <row r="1910" spans="11:13" s="40" customFormat="1" x14ac:dyDescent="0.25">
      <c r="K1910" s="130"/>
      <c r="L1910" s="130"/>
      <c r="M1910" s="130"/>
    </row>
    <row r="1911" spans="11:13" s="40" customFormat="1" x14ac:dyDescent="0.25">
      <c r="K1911" s="130"/>
      <c r="L1911" s="130"/>
      <c r="M1911" s="130"/>
    </row>
    <row r="1912" spans="11:13" s="40" customFormat="1" x14ac:dyDescent="0.25">
      <c r="K1912" s="130"/>
      <c r="L1912" s="130"/>
      <c r="M1912" s="130"/>
    </row>
    <row r="1913" spans="11:13" s="40" customFormat="1" x14ac:dyDescent="0.25">
      <c r="K1913" s="130"/>
      <c r="L1913" s="130"/>
      <c r="M1913" s="130"/>
    </row>
    <row r="1914" spans="11:13" s="40" customFormat="1" x14ac:dyDescent="0.25">
      <c r="K1914" s="130"/>
      <c r="L1914" s="130"/>
      <c r="M1914" s="130"/>
    </row>
    <row r="1915" spans="11:13" s="40" customFormat="1" x14ac:dyDescent="0.25">
      <c r="K1915" s="130"/>
      <c r="L1915" s="130"/>
      <c r="M1915" s="130"/>
    </row>
    <row r="1916" spans="11:13" s="40" customFormat="1" x14ac:dyDescent="0.25">
      <c r="K1916" s="130"/>
      <c r="L1916" s="130"/>
      <c r="M1916" s="130"/>
    </row>
    <row r="1917" spans="11:13" s="40" customFormat="1" x14ac:dyDescent="0.25">
      <c r="K1917" s="130"/>
      <c r="L1917" s="130"/>
      <c r="M1917" s="130"/>
    </row>
    <row r="1918" spans="11:13" s="40" customFormat="1" x14ac:dyDescent="0.25">
      <c r="K1918" s="130"/>
      <c r="L1918" s="130"/>
      <c r="M1918" s="130"/>
    </row>
    <row r="1919" spans="11:13" s="40" customFormat="1" x14ac:dyDescent="0.25">
      <c r="K1919" s="130"/>
      <c r="L1919" s="130"/>
      <c r="M1919" s="130"/>
    </row>
    <row r="1920" spans="11:13" s="40" customFormat="1" x14ac:dyDescent="0.25">
      <c r="K1920" s="130"/>
      <c r="L1920" s="130"/>
      <c r="M1920" s="130"/>
    </row>
    <row r="1921" spans="11:13" s="40" customFormat="1" x14ac:dyDescent="0.25">
      <c r="K1921" s="130"/>
      <c r="L1921" s="130"/>
      <c r="M1921" s="130"/>
    </row>
    <row r="1922" spans="11:13" s="40" customFormat="1" x14ac:dyDescent="0.25">
      <c r="K1922" s="130"/>
      <c r="L1922" s="130"/>
      <c r="M1922" s="130"/>
    </row>
    <row r="1923" spans="11:13" s="40" customFormat="1" x14ac:dyDescent="0.25">
      <c r="K1923" s="130"/>
      <c r="L1923" s="130"/>
      <c r="M1923" s="130"/>
    </row>
    <row r="1924" spans="11:13" s="40" customFormat="1" x14ac:dyDescent="0.25">
      <c r="K1924" s="130"/>
      <c r="L1924" s="130"/>
      <c r="M1924" s="130"/>
    </row>
    <row r="1925" spans="11:13" s="40" customFormat="1" x14ac:dyDescent="0.25">
      <c r="K1925" s="130"/>
      <c r="L1925" s="130"/>
      <c r="M1925" s="130"/>
    </row>
    <row r="1926" spans="11:13" s="40" customFormat="1" x14ac:dyDescent="0.25">
      <c r="K1926" s="130"/>
      <c r="L1926" s="130"/>
      <c r="M1926" s="130"/>
    </row>
    <row r="1927" spans="11:13" s="40" customFormat="1" x14ac:dyDescent="0.25">
      <c r="K1927" s="130"/>
      <c r="L1927" s="130"/>
      <c r="M1927" s="130"/>
    </row>
    <row r="1928" spans="11:13" s="40" customFormat="1" x14ac:dyDescent="0.25">
      <c r="K1928" s="130"/>
      <c r="L1928" s="130"/>
      <c r="M1928" s="130"/>
    </row>
    <row r="1929" spans="11:13" s="40" customFormat="1" x14ac:dyDescent="0.25">
      <c r="K1929" s="130"/>
      <c r="L1929" s="130"/>
      <c r="M1929" s="130"/>
    </row>
    <row r="1930" spans="11:13" s="40" customFormat="1" x14ac:dyDescent="0.25">
      <c r="K1930" s="130"/>
      <c r="L1930" s="130"/>
      <c r="M1930" s="130"/>
    </row>
    <row r="1931" spans="11:13" s="40" customFormat="1" x14ac:dyDescent="0.25">
      <c r="K1931" s="130"/>
      <c r="L1931" s="130"/>
      <c r="M1931" s="130"/>
    </row>
    <row r="1932" spans="11:13" s="40" customFormat="1" x14ac:dyDescent="0.25">
      <c r="K1932" s="130"/>
      <c r="L1932" s="130"/>
      <c r="M1932" s="130"/>
    </row>
    <row r="1933" spans="11:13" s="40" customFormat="1" x14ac:dyDescent="0.25">
      <c r="K1933" s="130"/>
      <c r="L1933" s="130"/>
      <c r="M1933" s="130"/>
    </row>
    <row r="1934" spans="11:13" s="40" customFormat="1" x14ac:dyDescent="0.25">
      <c r="K1934" s="130"/>
      <c r="L1934" s="130"/>
      <c r="M1934" s="130"/>
    </row>
    <row r="1935" spans="11:13" s="40" customFormat="1" x14ac:dyDescent="0.25">
      <c r="K1935" s="130"/>
      <c r="L1935" s="130"/>
      <c r="M1935" s="130"/>
    </row>
    <row r="1936" spans="11:13" s="40" customFormat="1" x14ac:dyDescent="0.25">
      <c r="K1936" s="130"/>
      <c r="L1936" s="130"/>
      <c r="M1936" s="130"/>
    </row>
    <row r="1937" spans="11:13" s="40" customFormat="1" x14ac:dyDescent="0.25">
      <c r="K1937" s="130"/>
      <c r="L1937" s="130"/>
      <c r="M1937" s="130"/>
    </row>
    <row r="1938" spans="11:13" s="40" customFormat="1" x14ac:dyDescent="0.25">
      <c r="K1938" s="130"/>
      <c r="L1938" s="130"/>
      <c r="M1938" s="130"/>
    </row>
    <row r="1939" spans="11:13" s="40" customFormat="1" x14ac:dyDescent="0.25">
      <c r="K1939" s="130"/>
      <c r="L1939" s="130"/>
      <c r="M1939" s="130"/>
    </row>
    <row r="1940" spans="11:13" s="40" customFormat="1" x14ac:dyDescent="0.25">
      <c r="K1940" s="130"/>
      <c r="L1940" s="130"/>
      <c r="M1940" s="130"/>
    </row>
    <row r="1941" spans="11:13" s="40" customFormat="1" x14ac:dyDescent="0.25">
      <c r="K1941" s="130"/>
      <c r="L1941" s="130"/>
      <c r="M1941" s="130"/>
    </row>
    <row r="1942" spans="11:13" s="40" customFormat="1" x14ac:dyDescent="0.25">
      <c r="K1942" s="130"/>
      <c r="L1942" s="130"/>
      <c r="M1942" s="130"/>
    </row>
    <row r="1943" spans="11:13" s="40" customFormat="1" x14ac:dyDescent="0.25">
      <c r="K1943" s="130"/>
      <c r="L1943" s="130"/>
      <c r="M1943" s="130"/>
    </row>
    <row r="1944" spans="11:13" s="40" customFormat="1" x14ac:dyDescent="0.25">
      <c r="K1944" s="130"/>
      <c r="L1944" s="130"/>
      <c r="M1944" s="130"/>
    </row>
    <row r="1945" spans="11:13" s="40" customFormat="1" x14ac:dyDescent="0.25">
      <c r="K1945" s="130"/>
      <c r="L1945" s="130"/>
      <c r="M1945" s="130"/>
    </row>
    <row r="1946" spans="11:13" s="40" customFormat="1" x14ac:dyDescent="0.25">
      <c r="K1946" s="130"/>
      <c r="L1946" s="130"/>
      <c r="M1946" s="130"/>
    </row>
    <row r="1947" spans="11:13" s="40" customFormat="1" x14ac:dyDescent="0.25">
      <c r="K1947" s="130"/>
      <c r="L1947" s="130"/>
      <c r="M1947" s="130"/>
    </row>
    <row r="1948" spans="11:13" s="40" customFormat="1" x14ac:dyDescent="0.25">
      <c r="K1948" s="130"/>
      <c r="L1948" s="130"/>
      <c r="M1948" s="130"/>
    </row>
    <row r="1949" spans="11:13" s="40" customFormat="1" x14ac:dyDescent="0.25">
      <c r="K1949" s="130"/>
      <c r="L1949" s="130"/>
      <c r="M1949" s="130"/>
    </row>
    <row r="1950" spans="11:13" s="40" customFormat="1" x14ac:dyDescent="0.25">
      <c r="K1950" s="130"/>
      <c r="L1950" s="130"/>
      <c r="M1950" s="130"/>
    </row>
    <row r="1951" spans="11:13" s="40" customFormat="1" x14ac:dyDescent="0.25">
      <c r="K1951" s="130"/>
      <c r="L1951" s="130"/>
      <c r="M1951" s="130"/>
    </row>
    <row r="1952" spans="11:13" s="40" customFormat="1" x14ac:dyDescent="0.25">
      <c r="K1952" s="130"/>
      <c r="L1952" s="130"/>
      <c r="M1952" s="130"/>
    </row>
    <row r="1953" spans="11:13" s="40" customFormat="1" x14ac:dyDescent="0.25">
      <c r="K1953" s="130"/>
      <c r="L1953" s="130"/>
      <c r="M1953" s="130"/>
    </row>
    <row r="1954" spans="11:13" s="40" customFormat="1" x14ac:dyDescent="0.25">
      <c r="K1954" s="130"/>
      <c r="L1954" s="130"/>
      <c r="M1954" s="130"/>
    </row>
    <row r="1955" spans="11:13" s="40" customFormat="1" x14ac:dyDescent="0.25">
      <c r="K1955" s="130"/>
      <c r="L1955" s="130"/>
      <c r="M1955" s="130"/>
    </row>
    <row r="1956" spans="11:13" s="40" customFormat="1" x14ac:dyDescent="0.25">
      <c r="K1956" s="130"/>
      <c r="L1956" s="130"/>
      <c r="M1956" s="130"/>
    </row>
    <row r="1957" spans="11:13" s="40" customFormat="1" x14ac:dyDescent="0.25">
      <c r="K1957" s="130"/>
      <c r="L1957" s="130"/>
      <c r="M1957" s="130"/>
    </row>
    <row r="1958" spans="11:13" s="40" customFormat="1" x14ac:dyDescent="0.25">
      <c r="K1958" s="130"/>
      <c r="L1958" s="130"/>
      <c r="M1958" s="130"/>
    </row>
    <row r="1959" spans="11:13" s="40" customFormat="1" x14ac:dyDescent="0.25">
      <c r="K1959" s="130"/>
      <c r="L1959" s="130"/>
      <c r="M1959" s="130"/>
    </row>
    <row r="1960" spans="11:13" s="40" customFormat="1" x14ac:dyDescent="0.25">
      <c r="K1960" s="130"/>
      <c r="L1960" s="130"/>
      <c r="M1960" s="130"/>
    </row>
    <row r="1961" spans="11:13" s="40" customFormat="1" x14ac:dyDescent="0.25">
      <c r="K1961" s="130"/>
      <c r="L1961" s="130"/>
      <c r="M1961" s="130"/>
    </row>
    <row r="1962" spans="11:13" s="40" customFormat="1" x14ac:dyDescent="0.25">
      <c r="K1962" s="130"/>
      <c r="L1962" s="130"/>
      <c r="M1962" s="130"/>
    </row>
    <row r="1963" spans="11:13" s="40" customFormat="1" x14ac:dyDescent="0.25">
      <c r="K1963" s="130"/>
      <c r="L1963" s="130"/>
      <c r="M1963" s="130"/>
    </row>
    <row r="1964" spans="11:13" s="40" customFormat="1" x14ac:dyDescent="0.25">
      <c r="K1964" s="130"/>
      <c r="L1964" s="130"/>
      <c r="M1964" s="130"/>
    </row>
    <row r="1965" spans="11:13" s="40" customFormat="1" x14ac:dyDescent="0.25">
      <c r="K1965" s="130"/>
      <c r="L1965" s="130"/>
      <c r="M1965" s="130"/>
    </row>
    <row r="1966" spans="11:13" s="40" customFormat="1" x14ac:dyDescent="0.25">
      <c r="K1966" s="130"/>
      <c r="L1966" s="130"/>
      <c r="M1966" s="130"/>
    </row>
    <row r="1967" spans="11:13" s="40" customFormat="1" x14ac:dyDescent="0.25">
      <c r="K1967" s="130"/>
      <c r="L1967" s="130"/>
      <c r="M1967" s="130"/>
    </row>
    <row r="1968" spans="11:13" s="40" customFormat="1" x14ac:dyDescent="0.25">
      <c r="K1968" s="130"/>
      <c r="L1968" s="130"/>
      <c r="M1968" s="130"/>
    </row>
    <row r="1969" spans="11:13" s="40" customFormat="1" x14ac:dyDescent="0.25">
      <c r="K1969" s="130"/>
      <c r="L1969" s="130"/>
      <c r="M1969" s="130"/>
    </row>
    <row r="1970" spans="11:13" s="40" customFormat="1" x14ac:dyDescent="0.25">
      <c r="K1970" s="130"/>
      <c r="L1970" s="130"/>
      <c r="M1970" s="130"/>
    </row>
    <row r="1971" spans="11:13" s="40" customFormat="1" x14ac:dyDescent="0.25">
      <c r="K1971" s="130"/>
      <c r="L1971" s="130"/>
      <c r="M1971" s="130"/>
    </row>
    <row r="1972" spans="11:13" s="40" customFormat="1" x14ac:dyDescent="0.25">
      <c r="K1972" s="130"/>
      <c r="L1972" s="130"/>
      <c r="M1972" s="130"/>
    </row>
    <row r="1973" spans="11:13" s="40" customFormat="1" x14ac:dyDescent="0.25">
      <c r="K1973" s="130"/>
      <c r="L1973" s="130"/>
      <c r="M1973" s="130"/>
    </row>
    <row r="1974" spans="11:13" s="40" customFormat="1" x14ac:dyDescent="0.25">
      <c r="K1974" s="130"/>
      <c r="L1974" s="130"/>
      <c r="M1974" s="130"/>
    </row>
    <row r="1975" spans="11:13" s="40" customFormat="1" x14ac:dyDescent="0.25">
      <c r="K1975" s="130"/>
      <c r="L1975" s="130"/>
      <c r="M1975" s="130"/>
    </row>
    <row r="1976" spans="11:13" s="40" customFormat="1" x14ac:dyDescent="0.25">
      <c r="K1976" s="130"/>
      <c r="L1976" s="130"/>
      <c r="M1976" s="130"/>
    </row>
    <row r="1977" spans="11:13" s="40" customFormat="1" x14ac:dyDescent="0.25">
      <c r="K1977" s="130"/>
      <c r="L1977" s="130"/>
      <c r="M1977" s="130"/>
    </row>
    <row r="1978" spans="11:13" s="40" customFormat="1" x14ac:dyDescent="0.25">
      <c r="K1978" s="130"/>
      <c r="L1978" s="130"/>
      <c r="M1978" s="130"/>
    </row>
    <row r="1979" spans="11:13" s="40" customFormat="1" x14ac:dyDescent="0.25">
      <c r="K1979" s="130"/>
      <c r="L1979" s="130"/>
      <c r="M1979" s="130"/>
    </row>
    <row r="1980" spans="11:13" s="40" customFormat="1" x14ac:dyDescent="0.25">
      <c r="K1980" s="130"/>
      <c r="L1980" s="130"/>
      <c r="M1980" s="130"/>
    </row>
    <row r="1981" spans="11:13" s="40" customFormat="1" x14ac:dyDescent="0.25">
      <c r="K1981" s="130"/>
      <c r="L1981" s="130"/>
      <c r="M1981" s="130"/>
    </row>
    <row r="1982" spans="11:13" s="40" customFormat="1" x14ac:dyDescent="0.25">
      <c r="K1982" s="130"/>
      <c r="L1982" s="130"/>
      <c r="M1982" s="130"/>
    </row>
    <row r="1983" spans="11:13" s="40" customFormat="1" x14ac:dyDescent="0.25">
      <c r="K1983" s="130"/>
      <c r="L1983" s="130"/>
      <c r="M1983" s="130"/>
    </row>
    <row r="1984" spans="11:13" s="40" customFormat="1" x14ac:dyDescent="0.25">
      <c r="K1984" s="130"/>
      <c r="L1984" s="130"/>
      <c r="M1984" s="130"/>
    </row>
    <row r="1985" spans="11:13" s="40" customFormat="1" x14ac:dyDescent="0.25">
      <c r="K1985" s="130"/>
      <c r="L1985" s="130"/>
      <c r="M1985" s="130"/>
    </row>
    <row r="1986" spans="11:13" s="40" customFormat="1" x14ac:dyDescent="0.25">
      <c r="K1986" s="130"/>
      <c r="L1986" s="130"/>
      <c r="M1986" s="130"/>
    </row>
    <row r="1987" spans="11:13" s="40" customFormat="1" x14ac:dyDescent="0.25">
      <c r="K1987" s="130"/>
      <c r="L1987" s="130"/>
      <c r="M1987" s="130"/>
    </row>
    <row r="1988" spans="11:13" s="40" customFormat="1" x14ac:dyDescent="0.25">
      <c r="K1988" s="130"/>
      <c r="L1988" s="130"/>
      <c r="M1988" s="130"/>
    </row>
    <row r="1989" spans="11:13" s="40" customFormat="1" x14ac:dyDescent="0.25">
      <c r="K1989" s="130"/>
      <c r="L1989" s="130"/>
      <c r="M1989" s="130"/>
    </row>
    <row r="1990" spans="11:13" s="40" customFormat="1" x14ac:dyDescent="0.25">
      <c r="K1990" s="130"/>
      <c r="L1990" s="130"/>
      <c r="M1990" s="130"/>
    </row>
    <row r="1991" spans="11:13" s="40" customFormat="1" x14ac:dyDescent="0.25">
      <c r="K1991" s="130"/>
      <c r="L1991" s="130"/>
      <c r="M1991" s="130"/>
    </row>
    <row r="1992" spans="11:13" s="40" customFormat="1" x14ac:dyDescent="0.25">
      <c r="K1992" s="130"/>
      <c r="L1992" s="130"/>
      <c r="M1992" s="130"/>
    </row>
    <row r="1993" spans="11:13" s="40" customFormat="1" x14ac:dyDescent="0.25">
      <c r="K1993" s="130"/>
      <c r="L1993" s="130"/>
      <c r="M1993" s="130"/>
    </row>
    <row r="1994" spans="11:13" s="40" customFormat="1" x14ac:dyDescent="0.25">
      <c r="K1994" s="130"/>
      <c r="L1994" s="130"/>
      <c r="M1994" s="130"/>
    </row>
    <row r="1995" spans="11:13" s="40" customFormat="1" x14ac:dyDescent="0.25">
      <c r="K1995" s="130"/>
      <c r="L1995" s="130"/>
      <c r="M1995" s="130"/>
    </row>
    <row r="1996" spans="11:13" s="40" customFormat="1" x14ac:dyDescent="0.25">
      <c r="K1996" s="130"/>
      <c r="L1996" s="130"/>
      <c r="M1996" s="130"/>
    </row>
    <row r="1997" spans="11:13" s="40" customFormat="1" x14ac:dyDescent="0.25">
      <c r="K1997" s="130"/>
      <c r="L1997" s="130"/>
      <c r="M1997" s="130"/>
    </row>
    <row r="1998" spans="11:13" s="40" customFormat="1" x14ac:dyDescent="0.25">
      <c r="K1998" s="130"/>
      <c r="L1998" s="130"/>
      <c r="M1998" s="130"/>
    </row>
    <row r="1999" spans="11:13" s="40" customFormat="1" x14ac:dyDescent="0.25">
      <c r="K1999" s="130"/>
      <c r="L1999" s="130"/>
      <c r="M1999" s="130"/>
    </row>
    <row r="2000" spans="11:13" s="40" customFormat="1" x14ac:dyDescent="0.25">
      <c r="K2000" s="130"/>
      <c r="L2000" s="130"/>
      <c r="M2000" s="130"/>
    </row>
    <row r="2001" spans="11:13" s="40" customFormat="1" x14ac:dyDescent="0.25">
      <c r="K2001" s="130"/>
      <c r="L2001" s="130"/>
      <c r="M2001" s="130"/>
    </row>
    <row r="2002" spans="11:13" s="40" customFormat="1" x14ac:dyDescent="0.25">
      <c r="K2002" s="130"/>
      <c r="L2002" s="130"/>
      <c r="M2002" s="130"/>
    </row>
    <row r="2003" spans="11:13" s="40" customFormat="1" x14ac:dyDescent="0.25">
      <c r="K2003" s="130"/>
      <c r="L2003" s="130"/>
      <c r="M2003" s="130"/>
    </row>
    <row r="2004" spans="11:13" s="40" customFormat="1" x14ac:dyDescent="0.25">
      <c r="K2004" s="130"/>
      <c r="L2004" s="130"/>
      <c r="M2004" s="130"/>
    </row>
    <row r="2005" spans="11:13" s="40" customFormat="1" x14ac:dyDescent="0.25">
      <c r="K2005" s="130"/>
      <c r="L2005" s="130"/>
      <c r="M2005" s="130"/>
    </row>
    <row r="2006" spans="11:13" s="40" customFormat="1" x14ac:dyDescent="0.25">
      <c r="K2006" s="130"/>
      <c r="L2006" s="130"/>
      <c r="M2006" s="130"/>
    </row>
    <row r="2007" spans="11:13" s="40" customFormat="1" x14ac:dyDescent="0.25">
      <c r="K2007" s="130"/>
      <c r="L2007" s="130"/>
      <c r="M2007" s="130"/>
    </row>
    <row r="2008" spans="11:13" s="40" customFormat="1" x14ac:dyDescent="0.25">
      <c r="K2008" s="130"/>
      <c r="L2008" s="130"/>
      <c r="M2008" s="130"/>
    </row>
    <row r="2009" spans="11:13" s="40" customFormat="1" x14ac:dyDescent="0.25">
      <c r="K2009" s="130"/>
      <c r="L2009" s="130"/>
      <c r="M2009" s="130"/>
    </row>
    <row r="2010" spans="11:13" s="40" customFormat="1" x14ac:dyDescent="0.25">
      <c r="K2010" s="130"/>
      <c r="L2010" s="130"/>
      <c r="M2010" s="130"/>
    </row>
    <row r="2011" spans="11:13" s="40" customFormat="1" x14ac:dyDescent="0.25">
      <c r="K2011" s="130"/>
      <c r="L2011" s="130"/>
      <c r="M2011" s="130"/>
    </row>
    <row r="2012" spans="11:13" s="40" customFormat="1" x14ac:dyDescent="0.25">
      <c r="K2012" s="130"/>
      <c r="L2012" s="130"/>
      <c r="M2012" s="130"/>
    </row>
    <row r="2013" spans="11:13" s="40" customFormat="1" x14ac:dyDescent="0.25">
      <c r="K2013" s="130"/>
      <c r="L2013" s="130"/>
      <c r="M2013" s="130"/>
    </row>
    <row r="2014" spans="11:13" s="40" customFormat="1" x14ac:dyDescent="0.25">
      <c r="K2014" s="130"/>
      <c r="L2014" s="130"/>
      <c r="M2014" s="130"/>
    </row>
    <row r="2015" spans="11:13" s="40" customFormat="1" x14ac:dyDescent="0.25">
      <c r="K2015" s="130"/>
      <c r="L2015" s="130"/>
      <c r="M2015" s="130"/>
    </row>
    <row r="2016" spans="11:13" s="40" customFormat="1" x14ac:dyDescent="0.25">
      <c r="K2016" s="130"/>
      <c r="L2016" s="130"/>
      <c r="M2016" s="130"/>
    </row>
    <row r="2017" spans="11:13" s="40" customFormat="1" x14ac:dyDescent="0.25">
      <c r="K2017" s="130"/>
      <c r="L2017" s="130"/>
      <c r="M2017" s="130"/>
    </row>
    <row r="2018" spans="11:13" s="40" customFormat="1" x14ac:dyDescent="0.25">
      <c r="K2018" s="130"/>
      <c r="L2018" s="130"/>
      <c r="M2018" s="130"/>
    </row>
    <row r="2019" spans="11:13" s="40" customFormat="1" x14ac:dyDescent="0.25">
      <c r="K2019" s="130"/>
      <c r="L2019" s="130"/>
      <c r="M2019" s="130"/>
    </row>
    <row r="2020" spans="11:13" s="40" customFormat="1" x14ac:dyDescent="0.25">
      <c r="K2020" s="130"/>
      <c r="L2020" s="130"/>
      <c r="M2020" s="130"/>
    </row>
    <row r="2021" spans="11:13" s="40" customFormat="1" x14ac:dyDescent="0.25">
      <c r="K2021" s="130"/>
      <c r="L2021" s="130"/>
      <c r="M2021" s="130"/>
    </row>
    <row r="2022" spans="11:13" s="40" customFormat="1" x14ac:dyDescent="0.25">
      <c r="K2022" s="130"/>
      <c r="L2022" s="130"/>
      <c r="M2022" s="130"/>
    </row>
    <row r="2023" spans="11:13" s="40" customFormat="1" x14ac:dyDescent="0.25">
      <c r="K2023" s="130"/>
      <c r="L2023" s="130"/>
      <c r="M2023" s="130"/>
    </row>
    <row r="2024" spans="11:13" s="40" customFormat="1" x14ac:dyDescent="0.25">
      <c r="K2024" s="130"/>
      <c r="L2024" s="130"/>
      <c r="M2024" s="130"/>
    </row>
    <row r="2025" spans="11:13" s="40" customFormat="1" x14ac:dyDescent="0.25">
      <c r="K2025" s="130"/>
      <c r="L2025" s="130"/>
      <c r="M2025" s="130"/>
    </row>
    <row r="2026" spans="11:13" s="40" customFormat="1" x14ac:dyDescent="0.25">
      <c r="K2026" s="130"/>
      <c r="L2026" s="130"/>
      <c r="M2026" s="130"/>
    </row>
    <row r="2027" spans="11:13" s="40" customFormat="1" x14ac:dyDescent="0.25">
      <c r="K2027" s="130"/>
      <c r="L2027" s="130"/>
      <c r="M2027" s="130"/>
    </row>
    <row r="2028" spans="11:13" s="40" customFormat="1" x14ac:dyDescent="0.25">
      <c r="K2028" s="130"/>
      <c r="L2028" s="130"/>
      <c r="M2028" s="130"/>
    </row>
    <row r="2029" spans="11:13" s="40" customFormat="1" x14ac:dyDescent="0.25">
      <c r="K2029" s="130"/>
      <c r="L2029" s="130"/>
      <c r="M2029" s="130"/>
    </row>
    <row r="2030" spans="11:13" s="40" customFormat="1" x14ac:dyDescent="0.25">
      <c r="K2030" s="130"/>
      <c r="L2030" s="130"/>
      <c r="M2030" s="130"/>
    </row>
    <row r="2031" spans="11:13" s="40" customFormat="1" x14ac:dyDescent="0.25">
      <c r="K2031" s="130"/>
      <c r="L2031" s="130"/>
      <c r="M2031" s="130"/>
    </row>
    <row r="2032" spans="11:13" s="40" customFormat="1" x14ac:dyDescent="0.25">
      <c r="K2032" s="130"/>
      <c r="L2032" s="130"/>
      <c r="M2032" s="130"/>
    </row>
    <row r="2033" spans="11:13" s="40" customFormat="1" x14ac:dyDescent="0.25">
      <c r="K2033" s="130"/>
      <c r="L2033" s="130"/>
      <c r="M2033" s="130"/>
    </row>
    <row r="2034" spans="11:13" s="40" customFormat="1" x14ac:dyDescent="0.25">
      <c r="K2034" s="130"/>
      <c r="L2034" s="130"/>
      <c r="M2034" s="130"/>
    </row>
    <row r="2035" spans="11:13" s="40" customFormat="1" x14ac:dyDescent="0.25">
      <c r="K2035" s="130"/>
      <c r="L2035" s="130"/>
      <c r="M2035" s="130"/>
    </row>
    <row r="2036" spans="11:13" s="40" customFormat="1" x14ac:dyDescent="0.25">
      <c r="K2036" s="130"/>
      <c r="L2036" s="130"/>
      <c r="M2036" s="130"/>
    </row>
    <row r="2037" spans="11:13" s="40" customFormat="1" x14ac:dyDescent="0.25">
      <c r="K2037" s="130"/>
      <c r="L2037" s="130"/>
      <c r="M2037" s="130"/>
    </row>
    <row r="2038" spans="11:13" s="40" customFormat="1" x14ac:dyDescent="0.25">
      <c r="K2038" s="130"/>
      <c r="L2038" s="130"/>
      <c r="M2038" s="130"/>
    </row>
    <row r="2039" spans="11:13" s="40" customFormat="1" x14ac:dyDescent="0.25">
      <c r="K2039" s="130"/>
      <c r="L2039" s="130"/>
      <c r="M2039" s="130"/>
    </row>
    <row r="2040" spans="11:13" s="40" customFormat="1" x14ac:dyDescent="0.25">
      <c r="K2040" s="130"/>
      <c r="L2040" s="130"/>
      <c r="M2040" s="130"/>
    </row>
    <row r="2041" spans="11:13" s="40" customFormat="1" x14ac:dyDescent="0.25">
      <c r="K2041" s="130"/>
      <c r="L2041" s="130"/>
      <c r="M2041" s="130"/>
    </row>
    <row r="2042" spans="11:13" s="40" customFormat="1" x14ac:dyDescent="0.25">
      <c r="K2042" s="130"/>
      <c r="L2042" s="130"/>
      <c r="M2042" s="130"/>
    </row>
    <row r="2043" spans="11:13" s="40" customFormat="1" x14ac:dyDescent="0.25">
      <c r="K2043" s="130"/>
      <c r="L2043" s="130"/>
      <c r="M2043" s="130"/>
    </row>
    <row r="2044" spans="11:13" s="40" customFormat="1" x14ac:dyDescent="0.25">
      <c r="K2044" s="130"/>
      <c r="L2044" s="130"/>
      <c r="M2044" s="130"/>
    </row>
    <row r="2045" spans="11:13" s="40" customFormat="1" x14ac:dyDescent="0.25">
      <c r="K2045" s="130"/>
      <c r="L2045" s="130"/>
      <c r="M2045" s="130"/>
    </row>
    <row r="2046" spans="11:13" s="40" customFormat="1" x14ac:dyDescent="0.25">
      <c r="K2046" s="130"/>
      <c r="L2046" s="130"/>
      <c r="M2046" s="130"/>
    </row>
    <row r="2047" spans="11:13" s="40" customFormat="1" x14ac:dyDescent="0.25">
      <c r="K2047" s="130"/>
      <c r="L2047" s="130"/>
      <c r="M2047" s="130"/>
    </row>
    <row r="2048" spans="11:13" s="40" customFormat="1" x14ac:dyDescent="0.25">
      <c r="K2048" s="130"/>
      <c r="L2048" s="130"/>
      <c r="M2048" s="130"/>
    </row>
    <row r="2049" spans="11:13" s="40" customFormat="1" x14ac:dyDescent="0.25">
      <c r="K2049" s="130"/>
      <c r="L2049" s="130"/>
      <c r="M2049" s="130"/>
    </row>
    <row r="2050" spans="11:13" s="40" customFormat="1" x14ac:dyDescent="0.25">
      <c r="K2050" s="130"/>
      <c r="L2050" s="130"/>
      <c r="M2050" s="130"/>
    </row>
    <row r="2051" spans="11:13" s="40" customFormat="1" x14ac:dyDescent="0.25">
      <c r="K2051" s="130"/>
      <c r="L2051" s="130"/>
      <c r="M2051" s="130"/>
    </row>
    <row r="2052" spans="11:13" s="40" customFormat="1" x14ac:dyDescent="0.25">
      <c r="K2052" s="130"/>
      <c r="L2052" s="130"/>
      <c r="M2052" s="130"/>
    </row>
    <row r="2053" spans="11:13" s="40" customFormat="1" x14ac:dyDescent="0.25">
      <c r="K2053" s="130"/>
      <c r="L2053" s="130"/>
      <c r="M2053" s="130"/>
    </row>
    <row r="2054" spans="11:13" s="40" customFormat="1" x14ac:dyDescent="0.25">
      <c r="K2054" s="130"/>
      <c r="L2054" s="130"/>
      <c r="M2054" s="130"/>
    </row>
    <row r="2055" spans="11:13" s="40" customFormat="1" x14ac:dyDescent="0.25">
      <c r="K2055" s="130"/>
      <c r="L2055" s="130"/>
      <c r="M2055" s="130"/>
    </row>
    <row r="2056" spans="11:13" s="40" customFormat="1" x14ac:dyDescent="0.25">
      <c r="K2056" s="130"/>
      <c r="L2056" s="130"/>
      <c r="M2056" s="130"/>
    </row>
    <row r="2057" spans="11:13" s="40" customFormat="1" x14ac:dyDescent="0.25">
      <c r="K2057" s="130"/>
      <c r="L2057" s="130"/>
      <c r="M2057" s="130"/>
    </row>
    <row r="2058" spans="11:13" s="40" customFormat="1" x14ac:dyDescent="0.25">
      <c r="K2058" s="130"/>
      <c r="L2058" s="130"/>
      <c r="M2058" s="130"/>
    </row>
    <row r="2059" spans="11:13" s="40" customFormat="1" x14ac:dyDescent="0.25">
      <c r="K2059" s="130"/>
      <c r="L2059" s="130"/>
      <c r="M2059" s="130"/>
    </row>
    <row r="2060" spans="11:13" s="40" customFormat="1" x14ac:dyDescent="0.25">
      <c r="K2060" s="130"/>
      <c r="L2060" s="130"/>
      <c r="M2060" s="130"/>
    </row>
    <row r="2061" spans="11:13" s="40" customFormat="1" x14ac:dyDescent="0.25">
      <c r="K2061" s="130"/>
      <c r="L2061" s="130"/>
      <c r="M2061" s="130"/>
    </row>
    <row r="2062" spans="11:13" s="40" customFormat="1" x14ac:dyDescent="0.25">
      <c r="K2062" s="130"/>
      <c r="L2062" s="130"/>
      <c r="M2062" s="130"/>
    </row>
    <row r="2063" spans="11:13" s="40" customFormat="1" x14ac:dyDescent="0.25">
      <c r="K2063" s="130"/>
      <c r="L2063" s="130"/>
      <c r="M2063" s="130"/>
    </row>
    <row r="2064" spans="11:13" s="40" customFormat="1" x14ac:dyDescent="0.25">
      <c r="K2064" s="130"/>
      <c r="L2064" s="130"/>
      <c r="M2064" s="130"/>
    </row>
    <row r="2065" spans="11:13" s="40" customFormat="1" x14ac:dyDescent="0.25">
      <c r="K2065" s="130"/>
      <c r="L2065" s="130"/>
      <c r="M2065" s="130"/>
    </row>
    <row r="2066" spans="11:13" s="40" customFormat="1" x14ac:dyDescent="0.25">
      <c r="K2066" s="130"/>
      <c r="L2066" s="130"/>
      <c r="M2066" s="130"/>
    </row>
    <row r="2067" spans="11:13" s="40" customFormat="1" x14ac:dyDescent="0.25">
      <c r="K2067" s="130"/>
      <c r="L2067" s="130"/>
      <c r="M2067" s="130"/>
    </row>
    <row r="2068" spans="11:13" s="40" customFormat="1" x14ac:dyDescent="0.25">
      <c r="K2068" s="130"/>
      <c r="L2068" s="130"/>
      <c r="M2068" s="130"/>
    </row>
    <row r="2069" spans="11:13" s="40" customFormat="1" x14ac:dyDescent="0.25">
      <c r="K2069" s="130"/>
      <c r="L2069" s="130"/>
      <c r="M2069" s="130"/>
    </row>
    <row r="2070" spans="11:13" s="40" customFormat="1" x14ac:dyDescent="0.25">
      <c r="K2070" s="130"/>
      <c r="L2070" s="130"/>
      <c r="M2070" s="130"/>
    </row>
    <row r="2071" spans="11:13" s="40" customFormat="1" x14ac:dyDescent="0.25">
      <c r="K2071" s="130"/>
      <c r="L2071" s="130"/>
      <c r="M2071" s="130"/>
    </row>
    <row r="2072" spans="11:13" s="40" customFormat="1" x14ac:dyDescent="0.25">
      <c r="K2072" s="130"/>
      <c r="L2072" s="130"/>
      <c r="M2072" s="130"/>
    </row>
    <row r="2073" spans="11:13" s="40" customFormat="1" x14ac:dyDescent="0.25">
      <c r="K2073" s="130"/>
      <c r="L2073" s="130"/>
      <c r="M2073" s="130"/>
    </row>
    <row r="2074" spans="11:13" s="40" customFormat="1" x14ac:dyDescent="0.25">
      <c r="K2074" s="130"/>
      <c r="L2074" s="130"/>
      <c r="M2074" s="130"/>
    </row>
    <row r="2075" spans="11:13" s="40" customFormat="1" x14ac:dyDescent="0.25">
      <c r="K2075" s="130"/>
      <c r="L2075" s="130"/>
      <c r="M2075" s="130"/>
    </row>
    <row r="2076" spans="11:13" s="40" customFormat="1" x14ac:dyDescent="0.25">
      <c r="K2076" s="130"/>
      <c r="L2076" s="130"/>
      <c r="M2076" s="130"/>
    </row>
    <row r="2077" spans="11:13" s="40" customFormat="1" x14ac:dyDescent="0.25">
      <c r="K2077" s="130"/>
      <c r="L2077" s="130"/>
      <c r="M2077" s="130"/>
    </row>
    <row r="2078" spans="11:13" s="40" customFormat="1" x14ac:dyDescent="0.25">
      <c r="K2078" s="130"/>
      <c r="L2078" s="130"/>
      <c r="M2078" s="130"/>
    </row>
    <row r="2079" spans="11:13" s="40" customFormat="1" x14ac:dyDescent="0.25">
      <c r="K2079" s="130"/>
      <c r="L2079" s="130"/>
      <c r="M2079" s="130"/>
    </row>
    <row r="2080" spans="11:13" s="40" customFormat="1" x14ac:dyDescent="0.25">
      <c r="K2080" s="130"/>
      <c r="L2080" s="130"/>
      <c r="M2080" s="130"/>
    </row>
    <row r="2081" spans="11:13" s="40" customFormat="1" x14ac:dyDescent="0.25">
      <c r="K2081" s="130"/>
      <c r="L2081" s="130"/>
      <c r="M2081" s="130"/>
    </row>
    <row r="2082" spans="11:13" s="40" customFormat="1" x14ac:dyDescent="0.25">
      <c r="K2082" s="130"/>
      <c r="L2082" s="130"/>
      <c r="M2082" s="130"/>
    </row>
    <row r="2083" spans="11:13" s="40" customFormat="1" x14ac:dyDescent="0.25">
      <c r="K2083" s="130"/>
      <c r="L2083" s="130"/>
      <c r="M2083" s="130"/>
    </row>
    <row r="2084" spans="11:13" s="40" customFormat="1" x14ac:dyDescent="0.25">
      <c r="K2084" s="130"/>
      <c r="L2084" s="130"/>
      <c r="M2084" s="130"/>
    </row>
    <row r="2085" spans="11:13" s="40" customFormat="1" x14ac:dyDescent="0.25">
      <c r="K2085" s="130"/>
      <c r="L2085" s="130"/>
      <c r="M2085" s="130"/>
    </row>
    <row r="2086" spans="11:13" s="40" customFormat="1" x14ac:dyDescent="0.25">
      <c r="K2086" s="130"/>
      <c r="L2086" s="130"/>
      <c r="M2086" s="130"/>
    </row>
    <row r="2087" spans="11:13" s="40" customFormat="1" x14ac:dyDescent="0.25">
      <c r="K2087" s="130"/>
      <c r="L2087" s="130"/>
      <c r="M2087" s="130"/>
    </row>
    <row r="2088" spans="11:13" s="40" customFormat="1" x14ac:dyDescent="0.25">
      <c r="K2088" s="130"/>
      <c r="L2088" s="130"/>
      <c r="M2088" s="130"/>
    </row>
    <row r="2089" spans="11:13" s="40" customFormat="1" x14ac:dyDescent="0.25">
      <c r="K2089" s="130"/>
      <c r="L2089" s="130"/>
      <c r="M2089" s="130"/>
    </row>
    <row r="2090" spans="11:13" s="40" customFormat="1" x14ac:dyDescent="0.25">
      <c r="K2090" s="130"/>
      <c r="L2090" s="130"/>
      <c r="M2090" s="130"/>
    </row>
    <row r="2091" spans="11:13" s="40" customFormat="1" x14ac:dyDescent="0.25">
      <c r="K2091" s="130"/>
      <c r="L2091" s="130"/>
      <c r="M2091" s="130"/>
    </row>
    <row r="2092" spans="11:13" s="40" customFormat="1" x14ac:dyDescent="0.25">
      <c r="K2092" s="130"/>
      <c r="L2092" s="130"/>
      <c r="M2092" s="130"/>
    </row>
    <row r="2093" spans="11:13" s="40" customFormat="1" x14ac:dyDescent="0.25">
      <c r="K2093" s="130"/>
      <c r="L2093" s="130"/>
      <c r="M2093" s="130"/>
    </row>
    <row r="2094" spans="11:13" s="40" customFormat="1" x14ac:dyDescent="0.25">
      <c r="K2094" s="130"/>
      <c r="L2094" s="130"/>
      <c r="M2094" s="130"/>
    </row>
    <row r="2095" spans="11:13" s="40" customFormat="1" x14ac:dyDescent="0.25">
      <c r="K2095" s="130"/>
      <c r="L2095" s="130"/>
      <c r="M2095" s="130"/>
    </row>
    <row r="2096" spans="11:13" s="40" customFormat="1" x14ac:dyDescent="0.25">
      <c r="K2096" s="130"/>
      <c r="L2096" s="130"/>
      <c r="M2096" s="130"/>
    </row>
    <row r="2097" spans="11:13" s="40" customFormat="1" x14ac:dyDescent="0.25">
      <c r="K2097" s="130"/>
      <c r="L2097" s="130"/>
      <c r="M2097" s="130"/>
    </row>
    <row r="2098" spans="11:13" s="40" customFormat="1" x14ac:dyDescent="0.25">
      <c r="K2098" s="130"/>
      <c r="L2098" s="130"/>
      <c r="M2098" s="130"/>
    </row>
    <row r="2099" spans="11:13" s="40" customFormat="1" x14ac:dyDescent="0.25">
      <c r="K2099" s="130"/>
      <c r="L2099" s="130"/>
      <c r="M2099" s="130"/>
    </row>
    <row r="2100" spans="11:13" s="40" customFormat="1" x14ac:dyDescent="0.25">
      <c r="K2100" s="130"/>
      <c r="L2100" s="130"/>
      <c r="M2100" s="130"/>
    </row>
    <row r="2101" spans="11:13" s="40" customFormat="1" x14ac:dyDescent="0.25">
      <c r="K2101" s="130"/>
      <c r="L2101" s="130"/>
      <c r="M2101" s="130"/>
    </row>
    <row r="2102" spans="11:13" s="40" customFormat="1" x14ac:dyDescent="0.25">
      <c r="K2102" s="130"/>
      <c r="L2102" s="130"/>
      <c r="M2102" s="130"/>
    </row>
    <row r="2103" spans="11:13" s="40" customFormat="1" x14ac:dyDescent="0.25">
      <c r="K2103" s="130"/>
      <c r="L2103" s="130"/>
      <c r="M2103" s="130"/>
    </row>
    <row r="2104" spans="11:13" s="40" customFormat="1" x14ac:dyDescent="0.25">
      <c r="K2104" s="130"/>
      <c r="L2104" s="130"/>
      <c r="M2104" s="130"/>
    </row>
    <row r="2105" spans="11:13" s="40" customFormat="1" x14ac:dyDescent="0.25">
      <c r="K2105" s="130"/>
      <c r="L2105" s="130"/>
      <c r="M2105" s="130"/>
    </row>
    <row r="2106" spans="11:13" s="40" customFormat="1" x14ac:dyDescent="0.25">
      <c r="K2106" s="130"/>
      <c r="L2106" s="130"/>
      <c r="M2106" s="130"/>
    </row>
    <row r="2107" spans="11:13" s="40" customFormat="1" x14ac:dyDescent="0.25">
      <c r="K2107" s="130"/>
      <c r="L2107" s="130"/>
      <c r="M2107" s="130"/>
    </row>
    <row r="2108" spans="11:13" s="40" customFormat="1" x14ac:dyDescent="0.25">
      <c r="K2108" s="130"/>
      <c r="L2108" s="130"/>
      <c r="M2108" s="130"/>
    </row>
    <row r="2109" spans="11:13" s="40" customFormat="1" x14ac:dyDescent="0.25">
      <c r="K2109" s="130"/>
      <c r="L2109" s="130"/>
      <c r="M2109" s="130"/>
    </row>
    <row r="2110" spans="11:13" s="40" customFormat="1" x14ac:dyDescent="0.25">
      <c r="K2110" s="130"/>
      <c r="L2110" s="130"/>
      <c r="M2110" s="130"/>
    </row>
    <row r="2111" spans="11:13" s="40" customFormat="1" x14ac:dyDescent="0.25">
      <c r="K2111" s="130"/>
      <c r="L2111" s="130"/>
      <c r="M2111" s="130"/>
    </row>
    <row r="2112" spans="11:13" s="40" customFormat="1" x14ac:dyDescent="0.25">
      <c r="K2112" s="130"/>
      <c r="L2112" s="130"/>
      <c r="M2112" s="130"/>
    </row>
    <row r="2113" spans="11:13" s="40" customFormat="1" x14ac:dyDescent="0.25">
      <c r="K2113" s="130"/>
      <c r="L2113" s="130"/>
      <c r="M2113" s="130"/>
    </row>
    <row r="2114" spans="11:13" s="40" customFormat="1" x14ac:dyDescent="0.25">
      <c r="K2114" s="130"/>
      <c r="L2114" s="130"/>
      <c r="M2114" s="130"/>
    </row>
    <row r="2115" spans="11:13" s="40" customFormat="1" x14ac:dyDescent="0.25">
      <c r="K2115" s="130"/>
      <c r="L2115" s="130"/>
      <c r="M2115" s="130"/>
    </row>
    <row r="2116" spans="11:13" s="40" customFormat="1" x14ac:dyDescent="0.25">
      <c r="K2116" s="130"/>
      <c r="L2116" s="130"/>
      <c r="M2116" s="130"/>
    </row>
    <row r="2117" spans="11:13" s="40" customFormat="1" x14ac:dyDescent="0.25">
      <c r="K2117" s="130"/>
      <c r="L2117" s="130"/>
      <c r="M2117" s="130"/>
    </row>
    <row r="2118" spans="11:13" s="40" customFormat="1" x14ac:dyDescent="0.25">
      <c r="K2118" s="130"/>
      <c r="L2118" s="130"/>
      <c r="M2118" s="130"/>
    </row>
    <row r="2119" spans="11:13" s="40" customFormat="1" x14ac:dyDescent="0.25">
      <c r="K2119" s="130"/>
      <c r="L2119" s="130"/>
      <c r="M2119" s="130"/>
    </row>
    <row r="2120" spans="11:13" s="40" customFormat="1" x14ac:dyDescent="0.25">
      <c r="K2120" s="130"/>
      <c r="L2120" s="130"/>
      <c r="M2120" s="130"/>
    </row>
    <row r="2121" spans="11:13" s="40" customFormat="1" x14ac:dyDescent="0.25">
      <c r="K2121" s="130"/>
      <c r="L2121" s="130"/>
      <c r="M2121" s="130"/>
    </row>
    <row r="2122" spans="11:13" s="40" customFormat="1" x14ac:dyDescent="0.25">
      <c r="K2122" s="130"/>
      <c r="L2122" s="130"/>
      <c r="M2122" s="130"/>
    </row>
    <row r="2123" spans="11:13" s="40" customFormat="1" x14ac:dyDescent="0.25">
      <c r="K2123" s="130"/>
      <c r="L2123" s="130"/>
      <c r="M2123" s="130"/>
    </row>
    <row r="2124" spans="11:13" s="40" customFormat="1" x14ac:dyDescent="0.25">
      <c r="K2124" s="130"/>
      <c r="L2124" s="130"/>
      <c r="M2124" s="130"/>
    </row>
    <row r="2125" spans="11:13" s="40" customFormat="1" x14ac:dyDescent="0.25">
      <c r="K2125" s="130"/>
      <c r="L2125" s="130"/>
      <c r="M2125" s="130"/>
    </row>
    <row r="2126" spans="11:13" s="40" customFormat="1" x14ac:dyDescent="0.25">
      <c r="K2126" s="130"/>
      <c r="L2126" s="130"/>
      <c r="M2126" s="130"/>
    </row>
    <row r="2127" spans="11:13" s="40" customFormat="1" x14ac:dyDescent="0.25">
      <c r="K2127" s="130"/>
      <c r="L2127" s="130"/>
      <c r="M2127" s="130"/>
    </row>
    <row r="2128" spans="11:13" s="40" customFormat="1" x14ac:dyDescent="0.25">
      <c r="K2128" s="130"/>
      <c r="L2128" s="130"/>
      <c r="M2128" s="130"/>
    </row>
    <row r="2129" spans="11:13" s="40" customFormat="1" x14ac:dyDescent="0.25">
      <c r="K2129" s="130"/>
      <c r="L2129" s="130"/>
      <c r="M2129" s="130"/>
    </row>
    <row r="2130" spans="11:13" s="40" customFormat="1" x14ac:dyDescent="0.25">
      <c r="K2130" s="130"/>
      <c r="L2130" s="130"/>
      <c r="M2130" s="130"/>
    </row>
    <row r="2131" spans="11:13" s="40" customFormat="1" x14ac:dyDescent="0.25">
      <c r="K2131" s="130"/>
      <c r="L2131" s="130"/>
      <c r="M2131" s="130"/>
    </row>
    <row r="2132" spans="11:13" s="40" customFormat="1" x14ac:dyDescent="0.25">
      <c r="K2132" s="130"/>
      <c r="L2132" s="130"/>
      <c r="M2132" s="130"/>
    </row>
    <row r="2133" spans="11:13" s="40" customFormat="1" x14ac:dyDescent="0.25">
      <c r="K2133" s="130"/>
      <c r="L2133" s="130"/>
      <c r="M2133" s="130"/>
    </row>
    <row r="2134" spans="11:13" s="40" customFormat="1" x14ac:dyDescent="0.25">
      <c r="K2134" s="130"/>
      <c r="L2134" s="130"/>
      <c r="M2134" s="130"/>
    </row>
    <row r="2135" spans="11:13" s="40" customFormat="1" x14ac:dyDescent="0.25">
      <c r="K2135" s="130"/>
      <c r="L2135" s="130"/>
      <c r="M2135" s="130"/>
    </row>
    <row r="2136" spans="11:13" s="40" customFormat="1" x14ac:dyDescent="0.25">
      <c r="K2136" s="130"/>
      <c r="L2136" s="130"/>
      <c r="M2136" s="130"/>
    </row>
    <row r="2137" spans="11:13" s="40" customFormat="1" x14ac:dyDescent="0.25">
      <c r="K2137" s="130"/>
      <c r="L2137" s="130"/>
      <c r="M2137" s="130"/>
    </row>
    <row r="2138" spans="11:13" s="40" customFormat="1" x14ac:dyDescent="0.25">
      <c r="K2138" s="130"/>
      <c r="L2138" s="130"/>
      <c r="M2138" s="130"/>
    </row>
    <row r="2139" spans="11:13" s="40" customFormat="1" x14ac:dyDescent="0.25">
      <c r="K2139" s="130"/>
      <c r="L2139" s="130"/>
      <c r="M2139" s="130"/>
    </row>
    <row r="2140" spans="11:13" s="40" customFormat="1" x14ac:dyDescent="0.25">
      <c r="K2140" s="130"/>
      <c r="L2140" s="130"/>
      <c r="M2140" s="130"/>
    </row>
    <row r="2141" spans="11:13" s="40" customFormat="1" x14ac:dyDescent="0.25">
      <c r="K2141" s="130"/>
      <c r="L2141" s="130"/>
      <c r="M2141" s="130"/>
    </row>
    <row r="2142" spans="11:13" s="40" customFormat="1" x14ac:dyDescent="0.25">
      <c r="K2142" s="130"/>
      <c r="L2142" s="130"/>
      <c r="M2142" s="130"/>
    </row>
    <row r="2143" spans="11:13" s="40" customFormat="1" x14ac:dyDescent="0.25">
      <c r="K2143" s="130"/>
      <c r="L2143" s="130"/>
      <c r="M2143" s="130"/>
    </row>
    <row r="2144" spans="11:13" s="40" customFormat="1" x14ac:dyDescent="0.25">
      <c r="K2144" s="130"/>
      <c r="L2144" s="130"/>
      <c r="M2144" s="130"/>
    </row>
    <row r="2145" spans="11:13" s="40" customFormat="1" x14ac:dyDescent="0.25">
      <c r="K2145" s="130"/>
      <c r="L2145" s="130"/>
      <c r="M2145" s="130"/>
    </row>
    <row r="2146" spans="11:13" s="40" customFormat="1" x14ac:dyDescent="0.25">
      <c r="K2146" s="130"/>
      <c r="L2146" s="130"/>
      <c r="M2146" s="130"/>
    </row>
    <row r="2147" spans="11:13" s="40" customFormat="1" x14ac:dyDescent="0.25">
      <c r="K2147" s="130"/>
      <c r="L2147" s="130"/>
      <c r="M2147" s="130"/>
    </row>
    <row r="2148" spans="11:13" s="40" customFormat="1" x14ac:dyDescent="0.25">
      <c r="K2148" s="130"/>
      <c r="L2148" s="130"/>
      <c r="M2148" s="130"/>
    </row>
    <row r="2149" spans="11:13" s="40" customFormat="1" x14ac:dyDescent="0.25">
      <c r="K2149" s="130"/>
      <c r="L2149" s="130"/>
      <c r="M2149" s="130"/>
    </row>
    <row r="2150" spans="11:13" s="40" customFormat="1" x14ac:dyDescent="0.25">
      <c r="K2150" s="130"/>
      <c r="L2150" s="130"/>
      <c r="M2150" s="130"/>
    </row>
    <row r="2151" spans="11:13" s="40" customFormat="1" x14ac:dyDescent="0.25">
      <c r="K2151" s="130"/>
      <c r="L2151" s="130"/>
      <c r="M2151" s="130"/>
    </row>
    <row r="2152" spans="11:13" s="40" customFormat="1" x14ac:dyDescent="0.25">
      <c r="K2152" s="130"/>
      <c r="L2152" s="130"/>
      <c r="M2152" s="130"/>
    </row>
    <row r="2153" spans="11:13" s="40" customFormat="1" x14ac:dyDescent="0.25">
      <c r="K2153" s="130"/>
      <c r="L2153" s="130"/>
      <c r="M2153" s="130"/>
    </row>
    <row r="2154" spans="11:13" s="40" customFormat="1" x14ac:dyDescent="0.25">
      <c r="K2154" s="130"/>
      <c r="L2154" s="130"/>
      <c r="M2154" s="130"/>
    </row>
    <row r="2155" spans="11:13" s="40" customFormat="1" x14ac:dyDescent="0.25">
      <c r="K2155" s="130"/>
      <c r="L2155" s="130"/>
      <c r="M2155" s="130"/>
    </row>
    <row r="2156" spans="11:13" s="40" customFormat="1" x14ac:dyDescent="0.25">
      <c r="K2156" s="130"/>
      <c r="L2156" s="130"/>
      <c r="M2156" s="130"/>
    </row>
    <row r="2157" spans="11:13" s="40" customFormat="1" x14ac:dyDescent="0.25">
      <c r="K2157" s="130"/>
      <c r="L2157" s="130"/>
      <c r="M2157" s="130"/>
    </row>
    <row r="2158" spans="11:13" s="40" customFormat="1" x14ac:dyDescent="0.25">
      <c r="K2158" s="130"/>
      <c r="L2158" s="130"/>
      <c r="M2158" s="130"/>
    </row>
    <row r="2159" spans="11:13" s="40" customFormat="1" x14ac:dyDescent="0.25">
      <c r="K2159" s="130"/>
      <c r="L2159" s="130"/>
      <c r="M2159" s="130"/>
    </row>
    <row r="2160" spans="11:13" s="40" customFormat="1" x14ac:dyDescent="0.25">
      <c r="K2160" s="130"/>
      <c r="L2160" s="130"/>
      <c r="M2160" s="130"/>
    </row>
    <row r="2161" spans="11:13" s="40" customFormat="1" x14ac:dyDescent="0.25">
      <c r="K2161" s="130"/>
      <c r="L2161" s="130"/>
      <c r="M2161" s="130"/>
    </row>
    <row r="2162" spans="11:13" s="40" customFormat="1" x14ac:dyDescent="0.25">
      <c r="K2162" s="130"/>
      <c r="L2162" s="130"/>
      <c r="M2162" s="130"/>
    </row>
    <row r="2163" spans="11:13" s="40" customFormat="1" x14ac:dyDescent="0.25">
      <c r="K2163" s="130"/>
      <c r="L2163" s="130"/>
      <c r="M2163" s="130"/>
    </row>
    <row r="2164" spans="11:13" s="40" customFormat="1" x14ac:dyDescent="0.25">
      <c r="K2164" s="130"/>
      <c r="L2164" s="130"/>
      <c r="M2164" s="130"/>
    </row>
    <row r="2165" spans="11:13" s="40" customFormat="1" x14ac:dyDescent="0.25">
      <c r="K2165" s="130"/>
      <c r="L2165" s="130"/>
      <c r="M2165" s="130"/>
    </row>
    <row r="2166" spans="11:13" s="40" customFormat="1" x14ac:dyDescent="0.25">
      <c r="K2166" s="130"/>
      <c r="L2166" s="130"/>
      <c r="M2166" s="130"/>
    </row>
    <row r="2167" spans="11:13" s="40" customFormat="1" x14ac:dyDescent="0.25">
      <c r="K2167" s="130"/>
      <c r="L2167" s="130"/>
      <c r="M2167" s="130"/>
    </row>
    <row r="2168" spans="11:13" s="40" customFormat="1" x14ac:dyDescent="0.25">
      <c r="K2168" s="130"/>
      <c r="L2168" s="130"/>
      <c r="M2168" s="130"/>
    </row>
    <row r="2169" spans="11:13" s="40" customFormat="1" x14ac:dyDescent="0.25">
      <c r="K2169" s="130"/>
      <c r="L2169" s="130"/>
      <c r="M2169" s="130"/>
    </row>
    <row r="2170" spans="11:13" s="40" customFormat="1" x14ac:dyDescent="0.25">
      <c r="K2170" s="130"/>
      <c r="L2170" s="130"/>
      <c r="M2170" s="130"/>
    </row>
    <row r="2171" spans="11:13" s="40" customFormat="1" x14ac:dyDescent="0.25">
      <c r="K2171" s="130"/>
      <c r="L2171" s="130"/>
      <c r="M2171" s="130"/>
    </row>
    <row r="2172" spans="11:13" s="40" customFormat="1" x14ac:dyDescent="0.25">
      <c r="K2172" s="130"/>
      <c r="L2172" s="130"/>
      <c r="M2172" s="130"/>
    </row>
    <row r="2173" spans="11:13" s="40" customFormat="1" x14ac:dyDescent="0.25">
      <c r="K2173" s="130"/>
      <c r="L2173" s="130"/>
      <c r="M2173" s="130"/>
    </row>
    <row r="2174" spans="11:13" s="40" customFormat="1" x14ac:dyDescent="0.25">
      <c r="K2174" s="130"/>
      <c r="L2174" s="130"/>
      <c r="M2174" s="130"/>
    </row>
    <row r="2175" spans="11:13" s="40" customFormat="1" x14ac:dyDescent="0.25">
      <c r="K2175" s="130"/>
      <c r="L2175" s="130"/>
      <c r="M2175" s="130"/>
    </row>
    <row r="2176" spans="11:13" s="40" customFormat="1" x14ac:dyDescent="0.25">
      <c r="K2176" s="130"/>
      <c r="L2176" s="130"/>
      <c r="M2176" s="130"/>
    </row>
    <row r="2177" spans="11:13" s="40" customFormat="1" x14ac:dyDescent="0.25">
      <c r="K2177" s="130"/>
      <c r="L2177" s="130"/>
      <c r="M2177" s="130"/>
    </row>
    <row r="2178" spans="11:13" s="40" customFormat="1" x14ac:dyDescent="0.25">
      <c r="K2178" s="130"/>
      <c r="L2178" s="130"/>
      <c r="M2178" s="130"/>
    </row>
    <row r="2179" spans="11:13" s="40" customFormat="1" x14ac:dyDescent="0.25">
      <c r="K2179" s="130"/>
      <c r="L2179" s="130"/>
      <c r="M2179" s="130"/>
    </row>
    <row r="2180" spans="11:13" s="40" customFormat="1" x14ac:dyDescent="0.25">
      <c r="K2180" s="130"/>
      <c r="L2180" s="130"/>
      <c r="M2180" s="130"/>
    </row>
    <row r="2181" spans="11:13" s="40" customFormat="1" x14ac:dyDescent="0.25">
      <c r="K2181" s="130"/>
      <c r="L2181" s="130"/>
      <c r="M2181" s="130"/>
    </row>
    <row r="2182" spans="11:13" s="40" customFormat="1" x14ac:dyDescent="0.25">
      <c r="K2182" s="130"/>
      <c r="L2182" s="130"/>
      <c r="M2182" s="130"/>
    </row>
    <row r="2183" spans="11:13" s="40" customFormat="1" x14ac:dyDescent="0.25">
      <c r="K2183" s="130"/>
      <c r="L2183" s="130"/>
      <c r="M2183" s="130"/>
    </row>
    <row r="2184" spans="11:13" s="40" customFormat="1" x14ac:dyDescent="0.25">
      <c r="K2184" s="130"/>
      <c r="L2184" s="130"/>
      <c r="M2184" s="130"/>
    </row>
    <row r="2185" spans="11:13" s="40" customFormat="1" x14ac:dyDescent="0.25">
      <c r="K2185" s="130"/>
      <c r="L2185" s="130"/>
      <c r="M2185" s="130"/>
    </row>
    <row r="2186" spans="11:13" s="40" customFormat="1" x14ac:dyDescent="0.25">
      <c r="K2186" s="130"/>
      <c r="L2186" s="130"/>
      <c r="M2186" s="130"/>
    </row>
    <row r="2187" spans="11:13" s="40" customFormat="1" x14ac:dyDescent="0.25">
      <c r="K2187" s="130"/>
      <c r="L2187" s="130"/>
      <c r="M2187" s="130"/>
    </row>
    <row r="2188" spans="11:13" s="40" customFormat="1" x14ac:dyDescent="0.25">
      <c r="K2188" s="130"/>
      <c r="L2188" s="130"/>
      <c r="M2188" s="130"/>
    </row>
    <row r="2189" spans="11:13" s="40" customFormat="1" x14ac:dyDescent="0.25">
      <c r="K2189" s="130"/>
      <c r="L2189" s="130"/>
      <c r="M2189" s="130"/>
    </row>
    <row r="2190" spans="11:13" s="40" customFormat="1" x14ac:dyDescent="0.25">
      <c r="K2190" s="130"/>
      <c r="L2190" s="130"/>
      <c r="M2190" s="130"/>
    </row>
    <row r="2191" spans="11:13" s="40" customFormat="1" x14ac:dyDescent="0.25">
      <c r="K2191" s="130"/>
      <c r="L2191" s="130"/>
      <c r="M2191" s="130"/>
    </row>
    <row r="2192" spans="11:13" s="40" customFormat="1" x14ac:dyDescent="0.25">
      <c r="K2192" s="130"/>
      <c r="L2192" s="130"/>
      <c r="M2192" s="130"/>
    </row>
    <row r="2193" spans="11:13" s="40" customFormat="1" x14ac:dyDescent="0.25">
      <c r="K2193" s="130"/>
      <c r="L2193" s="130"/>
      <c r="M2193" s="130"/>
    </row>
    <row r="2194" spans="11:13" s="40" customFormat="1" x14ac:dyDescent="0.25">
      <c r="K2194" s="130"/>
      <c r="L2194" s="130"/>
      <c r="M2194" s="130"/>
    </row>
    <row r="2195" spans="11:13" s="40" customFormat="1" x14ac:dyDescent="0.25">
      <c r="K2195" s="130"/>
      <c r="L2195" s="130"/>
      <c r="M2195" s="130"/>
    </row>
    <row r="2196" spans="11:13" s="40" customFormat="1" x14ac:dyDescent="0.25">
      <c r="K2196" s="130"/>
      <c r="L2196" s="130"/>
      <c r="M2196" s="130"/>
    </row>
    <row r="2197" spans="11:13" s="40" customFormat="1" x14ac:dyDescent="0.25">
      <c r="K2197" s="130"/>
      <c r="L2197" s="130"/>
      <c r="M2197" s="130"/>
    </row>
    <row r="2198" spans="11:13" s="40" customFormat="1" x14ac:dyDescent="0.25">
      <c r="K2198" s="130"/>
      <c r="L2198" s="130"/>
      <c r="M2198" s="130"/>
    </row>
    <row r="2199" spans="11:13" s="40" customFormat="1" x14ac:dyDescent="0.25">
      <c r="K2199" s="130"/>
      <c r="L2199" s="130"/>
      <c r="M2199" s="130"/>
    </row>
    <row r="2200" spans="11:13" s="40" customFormat="1" x14ac:dyDescent="0.25">
      <c r="K2200" s="130"/>
      <c r="L2200" s="130"/>
      <c r="M2200" s="130"/>
    </row>
    <row r="2201" spans="11:13" s="40" customFormat="1" x14ac:dyDescent="0.25">
      <c r="K2201" s="130"/>
      <c r="L2201" s="130"/>
      <c r="M2201" s="130"/>
    </row>
    <row r="2202" spans="11:13" s="40" customFormat="1" x14ac:dyDescent="0.25">
      <c r="K2202" s="130"/>
      <c r="L2202" s="130"/>
      <c r="M2202" s="130"/>
    </row>
    <row r="2203" spans="11:13" s="40" customFormat="1" x14ac:dyDescent="0.25">
      <c r="K2203" s="130"/>
      <c r="L2203" s="130"/>
      <c r="M2203" s="130"/>
    </row>
    <row r="2204" spans="11:13" s="40" customFormat="1" x14ac:dyDescent="0.25">
      <c r="K2204" s="130"/>
      <c r="L2204" s="130"/>
      <c r="M2204" s="130"/>
    </row>
    <row r="2205" spans="11:13" s="40" customFormat="1" x14ac:dyDescent="0.25">
      <c r="K2205" s="130"/>
      <c r="L2205" s="130"/>
      <c r="M2205" s="130"/>
    </row>
    <row r="2206" spans="11:13" s="40" customFormat="1" x14ac:dyDescent="0.25">
      <c r="K2206" s="130"/>
      <c r="L2206" s="130"/>
      <c r="M2206" s="130"/>
    </row>
    <row r="2207" spans="11:13" s="40" customFormat="1" x14ac:dyDescent="0.25">
      <c r="K2207" s="130"/>
      <c r="L2207" s="130"/>
      <c r="M2207" s="130"/>
    </row>
    <row r="2208" spans="11:13" s="40" customFormat="1" x14ac:dyDescent="0.25">
      <c r="K2208" s="130"/>
      <c r="L2208" s="130"/>
      <c r="M2208" s="130"/>
    </row>
    <row r="2209" spans="11:13" s="40" customFormat="1" x14ac:dyDescent="0.25">
      <c r="K2209" s="130"/>
      <c r="L2209" s="130"/>
      <c r="M2209" s="130"/>
    </row>
    <row r="2210" spans="11:13" s="40" customFormat="1" x14ac:dyDescent="0.25">
      <c r="K2210" s="130"/>
      <c r="L2210" s="130"/>
      <c r="M2210" s="130"/>
    </row>
    <row r="2211" spans="11:13" s="40" customFormat="1" x14ac:dyDescent="0.25">
      <c r="K2211" s="130"/>
      <c r="L2211" s="130"/>
      <c r="M2211" s="130"/>
    </row>
    <row r="2212" spans="11:13" s="40" customFormat="1" x14ac:dyDescent="0.25">
      <c r="K2212" s="130"/>
      <c r="L2212" s="130"/>
      <c r="M2212" s="130"/>
    </row>
    <row r="2213" spans="11:13" s="40" customFormat="1" x14ac:dyDescent="0.25">
      <c r="K2213" s="130"/>
      <c r="L2213" s="130"/>
      <c r="M2213" s="130"/>
    </row>
    <row r="2214" spans="11:13" s="40" customFormat="1" x14ac:dyDescent="0.25">
      <c r="K2214" s="130"/>
      <c r="L2214" s="130"/>
      <c r="M2214" s="130"/>
    </row>
    <row r="2215" spans="11:13" s="40" customFormat="1" x14ac:dyDescent="0.25">
      <c r="K2215" s="130"/>
      <c r="L2215" s="130"/>
      <c r="M2215" s="130"/>
    </row>
    <row r="2216" spans="11:13" s="40" customFormat="1" x14ac:dyDescent="0.25">
      <c r="K2216" s="130"/>
      <c r="L2216" s="130"/>
      <c r="M2216" s="130"/>
    </row>
    <row r="2217" spans="11:13" s="40" customFormat="1" x14ac:dyDescent="0.25">
      <c r="K2217" s="130"/>
      <c r="L2217" s="130"/>
      <c r="M2217" s="130"/>
    </row>
    <row r="2218" spans="11:13" s="40" customFormat="1" x14ac:dyDescent="0.25">
      <c r="K2218" s="130"/>
      <c r="L2218" s="130"/>
      <c r="M2218" s="130"/>
    </row>
    <row r="2219" spans="11:13" s="40" customFormat="1" x14ac:dyDescent="0.25">
      <c r="K2219" s="130"/>
      <c r="L2219" s="130"/>
      <c r="M2219" s="130"/>
    </row>
    <row r="2220" spans="11:13" s="40" customFormat="1" x14ac:dyDescent="0.25">
      <c r="K2220" s="130"/>
      <c r="L2220" s="130"/>
      <c r="M2220" s="130"/>
    </row>
    <row r="2221" spans="11:13" s="40" customFormat="1" x14ac:dyDescent="0.25">
      <c r="K2221" s="130"/>
      <c r="L2221" s="130"/>
      <c r="M2221" s="130"/>
    </row>
    <row r="2222" spans="11:13" s="40" customFormat="1" x14ac:dyDescent="0.25">
      <c r="K2222" s="130"/>
      <c r="L2222" s="130"/>
      <c r="M2222" s="130"/>
    </row>
    <row r="2223" spans="11:13" s="40" customFormat="1" x14ac:dyDescent="0.25">
      <c r="K2223" s="130"/>
      <c r="L2223" s="130"/>
      <c r="M2223" s="130"/>
    </row>
    <row r="2224" spans="11:13" s="40" customFormat="1" x14ac:dyDescent="0.25">
      <c r="K2224" s="130"/>
      <c r="L2224" s="130"/>
      <c r="M2224" s="130"/>
    </row>
    <row r="2225" spans="11:13" s="40" customFormat="1" x14ac:dyDescent="0.25">
      <c r="K2225" s="130"/>
      <c r="L2225" s="130"/>
      <c r="M2225" s="130"/>
    </row>
    <row r="2226" spans="11:13" s="40" customFormat="1" x14ac:dyDescent="0.25">
      <c r="K2226" s="130"/>
      <c r="L2226" s="130"/>
      <c r="M2226" s="130"/>
    </row>
    <row r="2227" spans="11:13" s="40" customFormat="1" x14ac:dyDescent="0.25">
      <c r="K2227" s="130"/>
      <c r="L2227" s="130"/>
      <c r="M2227" s="130"/>
    </row>
    <row r="2228" spans="11:13" s="40" customFormat="1" x14ac:dyDescent="0.25">
      <c r="K2228" s="130"/>
      <c r="L2228" s="130"/>
      <c r="M2228" s="130"/>
    </row>
    <row r="2229" spans="11:13" s="40" customFormat="1" x14ac:dyDescent="0.25">
      <c r="K2229" s="130"/>
      <c r="L2229" s="130"/>
      <c r="M2229" s="130"/>
    </row>
    <row r="2230" spans="11:13" s="40" customFormat="1" x14ac:dyDescent="0.25">
      <c r="K2230" s="130"/>
      <c r="L2230" s="130"/>
      <c r="M2230" s="130"/>
    </row>
    <row r="2231" spans="11:13" s="40" customFormat="1" x14ac:dyDescent="0.25">
      <c r="K2231" s="130"/>
      <c r="L2231" s="130"/>
      <c r="M2231" s="130"/>
    </row>
    <row r="2232" spans="11:13" s="40" customFormat="1" x14ac:dyDescent="0.25">
      <c r="K2232" s="130"/>
      <c r="L2232" s="130"/>
      <c r="M2232" s="130"/>
    </row>
    <row r="2233" spans="11:13" s="40" customFormat="1" x14ac:dyDescent="0.25">
      <c r="K2233" s="130"/>
      <c r="L2233" s="130"/>
      <c r="M2233" s="130"/>
    </row>
    <row r="2234" spans="11:13" s="40" customFormat="1" x14ac:dyDescent="0.25">
      <c r="K2234" s="130"/>
      <c r="L2234" s="130"/>
      <c r="M2234" s="130"/>
    </row>
    <row r="2235" spans="11:13" s="40" customFormat="1" x14ac:dyDescent="0.25">
      <c r="K2235" s="130"/>
      <c r="L2235" s="130"/>
      <c r="M2235" s="130"/>
    </row>
    <row r="2236" spans="11:13" s="40" customFormat="1" x14ac:dyDescent="0.25">
      <c r="K2236" s="130"/>
      <c r="L2236" s="130"/>
      <c r="M2236" s="130"/>
    </row>
    <row r="2237" spans="11:13" s="40" customFormat="1" x14ac:dyDescent="0.25">
      <c r="K2237" s="130"/>
      <c r="L2237" s="130"/>
      <c r="M2237" s="130"/>
    </row>
    <row r="2238" spans="11:13" s="40" customFormat="1" x14ac:dyDescent="0.25">
      <c r="K2238" s="130"/>
      <c r="L2238" s="130"/>
      <c r="M2238" s="130"/>
    </row>
    <row r="2239" spans="11:13" s="40" customFormat="1" x14ac:dyDescent="0.25">
      <c r="K2239" s="130"/>
      <c r="L2239" s="130"/>
      <c r="M2239" s="130"/>
    </row>
    <row r="2240" spans="11:13" s="40" customFormat="1" x14ac:dyDescent="0.25">
      <c r="K2240" s="130"/>
      <c r="L2240" s="130"/>
      <c r="M2240" s="130"/>
    </row>
    <row r="2241" spans="11:13" s="40" customFormat="1" x14ac:dyDescent="0.25">
      <c r="K2241" s="130"/>
      <c r="L2241" s="130"/>
      <c r="M2241" s="130"/>
    </row>
    <row r="2242" spans="11:13" s="40" customFormat="1" x14ac:dyDescent="0.25">
      <c r="K2242" s="130"/>
      <c r="L2242" s="130"/>
      <c r="M2242" s="130"/>
    </row>
    <row r="2243" spans="11:13" s="40" customFormat="1" x14ac:dyDescent="0.25">
      <c r="K2243" s="130"/>
      <c r="L2243" s="130"/>
      <c r="M2243" s="130"/>
    </row>
    <row r="2244" spans="11:13" s="40" customFormat="1" x14ac:dyDescent="0.25">
      <c r="K2244" s="130"/>
      <c r="L2244" s="130"/>
      <c r="M2244" s="130"/>
    </row>
    <row r="2245" spans="11:13" s="40" customFormat="1" x14ac:dyDescent="0.25">
      <c r="K2245" s="130"/>
      <c r="L2245" s="130"/>
      <c r="M2245" s="130"/>
    </row>
    <row r="2246" spans="11:13" s="40" customFormat="1" x14ac:dyDescent="0.25">
      <c r="K2246" s="130"/>
      <c r="L2246" s="130"/>
      <c r="M2246" s="130"/>
    </row>
    <row r="2247" spans="11:13" s="40" customFormat="1" x14ac:dyDescent="0.25">
      <c r="K2247" s="130"/>
      <c r="L2247" s="130"/>
      <c r="M2247" s="130"/>
    </row>
    <row r="2248" spans="11:13" s="40" customFormat="1" x14ac:dyDescent="0.25">
      <c r="K2248" s="130"/>
      <c r="L2248" s="130"/>
      <c r="M2248" s="130"/>
    </row>
    <row r="2249" spans="11:13" s="40" customFormat="1" x14ac:dyDescent="0.25">
      <c r="K2249" s="130"/>
      <c r="L2249" s="130"/>
      <c r="M2249" s="130"/>
    </row>
    <row r="2250" spans="11:13" s="40" customFormat="1" x14ac:dyDescent="0.25">
      <c r="K2250" s="130"/>
      <c r="L2250" s="130"/>
      <c r="M2250" s="130"/>
    </row>
    <row r="2251" spans="11:13" s="40" customFormat="1" x14ac:dyDescent="0.25">
      <c r="K2251" s="130"/>
      <c r="L2251" s="130"/>
      <c r="M2251" s="130"/>
    </row>
    <row r="2252" spans="11:13" s="40" customFormat="1" x14ac:dyDescent="0.25">
      <c r="K2252" s="130"/>
      <c r="L2252" s="130"/>
      <c r="M2252" s="130"/>
    </row>
    <row r="2253" spans="11:13" s="40" customFormat="1" x14ac:dyDescent="0.25">
      <c r="K2253" s="130"/>
      <c r="L2253" s="130"/>
      <c r="M2253" s="130"/>
    </row>
    <row r="2254" spans="11:13" s="40" customFormat="1" x14ac:dyDescent="0.25">
      <c r="K2254" s="130"/>
      <c r="L2254" s="130"/>
      <c r="M2254" s="130"/>
    </row>
    <row r="2255" spans="11:13" s="40" customFormat="1" x14ac:dyDescent="0.25">
      <c r="K2255" s="130"/>
      <c r="L2255" s="130"/>
      <c r="M2255" s="130"/>
    </row>
    <row r="2256" spans="11:13" s="40" customFormat="1" x14ac:dyDescent="0.25">
      <c r="K2256" s="130"/>
      <c r="L2256" s="130"/>
      <c r="M2256" s="130"/>
    </row>
    <row r="2257" spans="11:13" s="40" customFormat="1" x14ac:dyDescent="0.25">
      <c r="K2257" s="130"/>
      <c r="L2257" s="130"/>
      <c r="M2257" s="130"/>
    </row>
    <row r="2258" spans="11:13" s="40" customFormat="1" x14ac:dyDescent="0.25">
      <c r="K2258" s="130"/>
      <c r="L2258" s="130"/>
      <c r="M2258" s="130"/>
    </row>
    <row r="2259" spans="11:13" s="40" customFormat="1" x14ac:dyDescent="0.25">
      <c r="K2259" s="130"/>
      <c r="L2259" s="130"/>
      <c r="M2259" s="130"/>
    </row>
    <row r="2260" spans="11:13" s="40" customFormat="1" x14ac:dyDescent="0.25">
      <c r="K2260" s="130"/>
      <c r="L2260" s="130"/>
      <c r="M2260" s="130"/>
    </row>
    <row r="2261" spans="11:13" s="40" customFormat="1" x14ac:dyDescent="0.25">
      <c r="K2261" s="130"/>
      <c r="L2261" s="130"/>
      <c r="M2261" s="130"/>
    </row>
    <row r="2262" spans="11:13" s="40" customFormat="1" x14ac:dyDescent="0.25">
      <c r="K2262" s="130"/>
      <c r="L2262" s="130"/>
      <c r="M2262" s="130"/>
    </row>
    <row r="2263" spans="11:13" s="40" customFormat="1" x14ac:dyDescent="0.25">
      <c r="K2263" s="130"/>
      <c r="L2263" s="130"/>
      <c r="M2263" s="130"/>
    </row>
    <row r="2264" spans="11:13" s="40" customFormat="1" x14ac:dyDescent="0.25">
      <c r="K2264" s="130"/>
      <c r="L2264" s="130"/>
      <c r="M2264" s="130"/>
    </row>
    <row r="2265" spans="11:13" s="40" customFormat="1" x14ac:dyDescent="0.25">
      <c r="K2265" s="130"/>
      <c r="L2265" s="130"/>
      <c r="M2265" s="130"/>
    </row>
    <row r="2266" spans="11:13" s="40" customFormat="1" x14ac:dyDescent="0.25">
      <c r="K2266" s="130"/>
      <c r="L2266" s="130"/>
      <c r="M2266" s="130"/>
    </row>
    <row r="2267" spans="11:13" s="40" customFormat="1" x14ac:dyDescent="0.25">
      <c r="K2267" s="130"/>
      <c r="L2267" s="130"/>
      <c r="M2267" s="130"/>
    </row>
    <row r="2268" spans="11:13" s="40" customFormat="1" x14ac:dyDescent="0.25">
      <c r="K2268" s="130"/>
      <c r="L2268" s="130"/>
      <c r="M2268" s="130"/>
    </row>
    <row r="2269" spans="11:13" s="40" customFormat="1" x14ac:dyDescent="0.25">
      <c r="K2269" s="130"/>
      <c r="L2269" s="130"/>
      <c r="M2269" s="130"/>
    </row>
    <row r="2270" spans="11:13" s="40" customFormat="1" x14ac:dyDescent="0.25">
      <c r="K2270" s="130"/>
      <c r="L2270" s="130"/>
      <c r="M2270" s="130"/>
    </row>
    <row r="2271" spans="11:13" s="40" customFormat="1" x14ac:dyDescent="0.25">
      <c r="K2271" s="130"/>
      <c r="L2271" s="130"/>
      <c r="M2271" s="130"/>
    </row>
    <row r="2272" spans="11:13" s="40" customFormat="1" x14ac:dyDescent="0.25">
      <c r="K2272" s="130"/>
      <c r="L2272" s="130"/>
      <c r="M2272" s="130"/>
    </row>
    <row r="2273" spans="11:13" s="40" customFormat="1" x14ac:dyDescent="0.25">
      <c r="K2273" s="130"/>
      <c r="L2273" s="130"/>
      <c r="M2273" s="130"/>
    </row>
    <row r="2274" spans="11:13" s="40" customFormat="1" x14ac:dyDescent="0.25">
      <c r="K2274" s="130"/>
      <c r="L2274" s="130"/>
      <c r="M2274" s="130"/>
    </row>
    <row r="2275" spans="11:13" s="40" customFormat="1" x14ac:dyDescent="0.25">
      <c r="K2275" s="130"/>
      <c r="L2275" s="130"/>
      <c r="M2275" s="130"/>
    </row>
    <row r="2276" spans="11:13" s="40" customFormat="1" x14ac:dyDescent="0.25">
      <c r="K2276" s="130"/>
      <c r="L2276" s="130"/>
      <c r="M2276" s="130"/>
    </row>
    <row r="2277" spans="11:13" s="40" customFormat="1" x14ac:dyDescent="0.25">
      <c r="K2277" s="130"/>
      <c r="L2277" s="130"/>
      <c r="M2277" s="130"/>
    </row>
    <row r="2278" spans="11:13" s="40" customFormat="1" x14ac:dyDescent="0.25">
      <c r="K2278" s="130"/>
      <c r="L2278" s="130"/>
      <c r="M2278" s="130"/>
    </row>
    <row r="2279" spans="11:13" s="40" customFormat="1" x14ac:dyDescent="0.25">
      <c r="K2279" s="130"/>
      <c r="L2279" s="130"/>
      <c r="M2279" s="130"/>
    </row>
    <row r="2280" spans="11:13" s="40" customFormat="1" x14ac:dyDescent="0.25">
      <c r="K2280" s="130"/>
      <c r="L2280" s="130"/>
      <c r="M2280" s="130"/>
    </row>
    <row r="2281" spans="11:13" s="40" customFormat="1" x14ac:dyDescent="0.25">
      <c r="K2281" s="130"/>
      <c r="L2281" s="130"/>
      <c r="M2281" s="130"/>
    </row>
    <row r="2282" spans="11:13" s="40" customFormat="1" x14ac:dyDescent="0.25">
      <c r="K2282" s="130"/>
      <c r="L2282" s="130"/>
      <c r="M2282" s="130"/>
    </row>
    <row r="2283" spans="11:13" s="40" customFormat="1" x14ac:dyDescent="0.25">
      <c r="K2283" s="130"/>
      <c r="L2283" s="130"/>
      <c r="M2283" s="130"/>
    </row>
    <row r="2284" spans="11:13" s="40" customFormat="1" x14ac:dyDescent="0.25">
      <c r="K2284" s="130"/>
      <c r="L2284" s="130"/>
      <c r="M2284" s="130"/>
    </row>
    <row r="2285" spans="11:13" s="40" customFormat="1" x14ac:dyDescent="0.25">
      <c r="K2285" s="130"/>
      <c r="L2285" s="130"/>
      <c r="M2285" s="130"/>
    </row>
    <row r="2286" spans="11:13" s="40" customFormat="1" x14ac:dyDescent="0.25">
      <c r="K2286" s="130"/>
      <c r="L2286" s="130"/>
      <c r="M2286" s="130"/>
    </row>
    <row r="2287" spans="11:13" s="40" customFormat="1" x14ac:dyDescent="0.25">
      <c r="K2287" s="130"/>
      <c r="L2287" s="130"/>
      <c r="M2287" s="130"/>
    </row>
    <row r="2288" spans="11:13" s="40" customFormat="1" x14ac:dyDescent="0.25">
      <c r="K2288" s="130"/>
      <c r="L2288" s="130"/>
      <c r="M2288" s="130"/>
    </row>
    <row r="2289" spans="11:13" s="40" customFormat="1" x14ac:dyDescent="0.25">
      <c r="K2289" s="130"/>
      <c r="L2289" s="130"/>
      <c r="M2289" s="130"/>
    </row>
    <row r="2290" spans="11:13" s="40" customFormat="1" x14ac:dyDescent="0.25">
      <c r="K2290" s="130"/>
      <c r="L2290" s="130"/>
      <c r="M2290" s="130"/>
    </row>
    <row r="2291" spans="11:13" s="40" customFormat="1" x14ac:dyDescent="0.25">
      <c r="K2291" s="130"/>
      <c r="L2291" s="130"/>
      <c r="M2291" s="130"/>
    </row>
    <row r="2292" spans="11:13" s="40" customFormat="1" x14ac:dyDescent="0.25">
      <c r="K2292" s="130"/>
      <c r="L2292" s="130"/>
      <c r="M2292" s="130"/>
    </row>
    <row r="2293" spans="11:13" s="40" customFormat="1" x14ac:dyDescent="0.25">
      <c r="K2293" s="130"/>
      <c r="L2293" s="130"/>
      <c r="M2293" s="130"/>
    </row>
    <row r="2294" spans="11:13" s="40" customFormat="1" x14ac:dyDescent="0.25">
      <c r="K2294" s="130"/>
      <c r="L2294" s="130"/>
      <c r="M2294" s="130"/>
    </row>
    <row r="2295" spans="11:13" s="40" customFormat="1" x14ac:dyDescent="0.25">
      <c r="K2295" s="130"/>
      <c r="L2295" s="130"/>
      <c r="M2295" s="130"/>
    </row>
    <row r="2296" spans="11:13" s="40" customFormat="1" x14ac:dyDescent="0.25">
      <c r="K2296" s="130"/>
      <c r="L2296" s="130"/>
      <c r="M2296" s="130"/>
    </row>
    <row r="2297" spans="11:13" s="40" customFormat="1" x14ac:dyDescent="0.25">
      <c r="K2297" s="130"/>
      <c r="L2297" s="130"/>
      <c r="M2297" s="130"/>
    </row>
    <row r="2298" spans="11:13" s="40" customFormat="1" x14ac:dyDescent="0.25">
      <c r="K2298" s="130"/>
      <c r="L2298" s="130"/>
      <c r="M2298" s="130"/>
    </row>
    <row r="2299" spans="11:13" s="40" customFormat="1" x14ac:dyDescent="0.25">
      <c r="K2299" s="130"/>
      <c r="L2299" s="130"/>
      <c r="M2299" s="130"/>
    </row>
    <row r="2300" spans="11:13" s="40" customFormat="1" x14ac:dyDescent="0.25">
      <c r="K2300" s="130"/>
      <c r="L2300" s="130"/>
      <c r="M2300" s="130"/>
    </row>
    <row r="2301" spans="11:13" s="40" customFormat="1" x14ac:dyDescent="0.25">
      <c r="K2301" s="130"/>
      <c r="L2301" s="130"/>
      <c r="M2301" s="130"/>
    </row>
    <row r="2302" spans="11:13" s="40" customFormat="1" x14ac:dyDescent="0.25">
      <c r="K2302" s="130"/>
      <c r="L2302" s="130"/>
      <c r="M2302" s="130"/>
    </row>
    <row r="2303" spans="11:13" s="40" customFormat="1" x14ac:dyDescent="0.25">
      <c r="K2303" s="130"/>
      <c r="L2303" s="130"/>
      <c r="M2303" s="130"/>
    </row>
    <row r="2304" spans="11:13" s="40" customFormat="1" x14ac:dyDescent="0.25">
      <c r="K2304" s="130"/>
      <c r="L2304" s="130"/>
      <c r="M2304" s="130"/>
    </row>
    <row r="2305" spans="11:13" s="40" customFormat="1" x14ac:dyDescent="0.25">
      <c r="K2305" s="130"/>
      <c r="L2305" s="130"/>
      <c r="M2305" s="130"/>
    </row>
    <row r="2306" spans="11:13" s="40" customFormat="1" x14ac:dyDescent="0.25">
      <c r="K2306" s="130"/>
      <c r="L2306" s="130"/>
      <c r="M2306" s="130"/>
    </row>
    <row r="2307" spans="11:13" s="40" customFormat="1" x14ac:dyDescent="0.25">
      <c r="K2307" s="130"/>
      <c r="L2307" s="130"/>
      <c r="M2307" s="130"/>
    </row>
    <row r="2308" spans="11:13" s="40" customFormat="1" x14ac:dyDescent="0.25">
      <c r="K2308" s="130"/>
      <c r="L2308" s="130"/>
      <c r="M2308" s="130"/>
    </row>
    <row r="2309" spans="11:13" s="40" customFormat="1" x14ac:dyDescent="0.25">
      <c r="K2309" s="130"/>
      <c r="L2309" s="130"/>
      <c r="M2309" s="130"/>
    </row>
    <row r="2310" spans="11:13" s="40" customFormat="1" x14ac:dyDescent="0.25">
      <c r="K2310" s="130"/>
      <c r="L2310" s="130"/>
      <c r="M2310" s="130"/>
    </row>
    <row r="2311" spans="11:13" s="40" customFormat="1" x14ac:dyDescent="0.25">
      <c r="K2311" s="130"/>
      <c r="L2311" s="130"/>
      <c r="M2311" s="130"/>
    </row>
    <row r="2312" spans="11:13" s="40" customFormat="1" x14ac:dyDescent="0.25">
      <c r="K2312" s="130"/>
      <c r="L2312" s="130"/>
      <c r="M2312" s="130"/>
    </row>
    <row r="2313" spans="11:13" s="40" customFormat="1" x14ac:dyDescent="0.25">
      <c r="K2313" s="130"/>
      <c r="L2313" s="130"/>
      <c r="M2313" s="130"/>
    </row>
    <row r="2314" spans="11:13" s="40" customFormat="1" x14ac:dyDescent="0.25">
      <c r="K2314" s="130"/>
      <c r="L2314" s="130"/>
      <c r="M2314" s="130"/>
    </row>
    <row r="2315" spans="11:13" s="40" customFormat="1" x14ac:dyDescent="0.25">
      <c r="K2315" s="130"/>
      <c r="L2315" s="130"/>
      <c r="M2315" s="130"/>
    </row>
    <row r="2316" spans="11:13" s="40" customFormat="1" x14ac:dyDescent="0.25">
      <c r="K2316" s="130"/>
      <c r="L2316" s="130"/>
      <c r="M2316" s="130"/>
    </row>
    <row r="2317" spans="11:13" s="40" customFormat="1" x14ac:dyDescent="0.25">
      <c r="K2317" s="130"/>
      <c r="L2317" s="130"/>
      <c r="M2317" s="130"/>
    </row>
    <row r="2318" spans="11:13" s="40" customFormat="1" x14ac:dyDescent="0.25">
      <c r="K2318" s="130"/>
      <c r="L2318" s="130"/>
      <c r="M2318" s="130"/>
    </row>
    <row r="2319" spans="11:13" s="40" customFormat="1" x14ac:dyDescent="0.25">
      <c r="K2319" s="130"/>
      <c r="L2319" s="130"/>
      <c r="M2319" s="130"/>
    </row>
    <row r="2320" spans="11:13" s="40" customFormat="1" x14ac:dyDescent="0.25">
      <c r="K2320" s="130"/>
      <c r="L2320" s="130"/>
      <c r="M2320" s="130"/>
    </row>
    <row r="2321" spans="11:13" s="40" customFormat="1" x14ac:dyDescent="0.25">
      <c r="K2321" s="130"/>
      <c r="L2321" s="130"/>
      <c r="M2321" s="130"/>
    </row>
    <row r="2322" spans="11:13" s="40" customFormat="1" x14ac:dyDescent="0.25">
      <c r="K2322" s="130"/>
      <c r="L2322" s="130"/>
      <c r="M2322" s="130"/>
    </row>
    <row r="2323" spans="11:13" s="40" customFormat="1" x14ac:dyDescent="0.25">
      <c r="K2323" s="130"/>
      <c r="L2323" s="130"/>
      <c r="M2323" s="130"/>
    </row>
    <row r="2324" spans="11:13" s="40" customFormat="1" x14ac:dyDescent="0.25">
      <c r="K2324" s="130"/>
      <c r="L2324" s="130"/>
      <c r="M2324" s="130"/>
    </row>
    <row r="2325" spans="11:13" s="40" customFormat="1" x14ac:dyDescent="0.25">
      <c r="K2325" s="130"/>
      <c r="L2325" s="130"/>
      <c r="M2325" s="130"/>
    </row>
    <row r="2326" spans="11:13" s="40" customFormat="1" x14ac:dyDescent="0.25">
      <c r="K2326" s="130"/>
      <c r="L2326" s="130"/>
      <c r="M2326" s="130"/>
    </row>
    <row r="2327" spans="11:13" s="40" customFormat="1" x14ac:dyDescent="0.25">
      <c r="K2327" s="130"/>
      <c r="L2327" s="130"/>
      <c r="M2327" s="130"/>
    </row>
    <row r="2328" spans="11:13" s="40" customFormat="1" x14ac:dyDescent="0.25">
      <c r="K2328" s="130"/>
      <c r="L2328" s="130"/>
      <c r="M2328" s="130"/>
    </row>
    <row r="2329" spans="11:13" s="40" customFormat="1" x14ac:dyDescent="0.25">
      <c r="K2329" s="130"/>
      <c r="L2329" s="130"/>
      <c r="M2329" s="130"/>
    </row>
    <row r="2330" spans="11:13" s="40" customFormat="1" x14ac:dyDescent="0.25">
      <c r="K2330" s="130"/>
      <c r="L2330" s="130"/>
      <c r="M2330" s="130"/>
    </row>
    <row r="2331" spans="11:13" s="40" customFormat="1" x14ac:dyDescent="0.25">
      <c r="K2331" s="130"/>
      <c r="L2331" s="130"/>
      <c r="M2331" s="130"/>
    </row>
    <row r="2332" spans="11:13" s="40" customFormat="1" x14ac:dyDescent="0.25">
      <c r="K2332" s="130"/>
      <c r="L2332" s="130"/>
      <c r="M2332" s="130"/>
    </row>
    <row r="2333" spans="11:13" s="40" customFormat="1" x14ac:dyDescent="0.25">
      <c r="K2333" s="130"/>
      <c r="L2333" s="130"/>
      <c r="M2333" s="130"/>
    </row>
    <row r="2334" spans="11:13" s="40" customFormat="1" x14ac:dyDescent="0.25">
      <c r="K2334" s="130"/>
      <c r="L2334" s="130"/>
      <c r="M2334" s="130"/>
    </row>
    <row r="2335" spans="11:13" s="40" customFormat="1" x14ac:dyDescent="0.25">
      <c r="K2335" s="130"/>
      <c r="L2335" s="130"/>
      <c r="M2335" s="130"/>
    </row>
    <row r="2336" spans="11:13" s="40" customFormat="1" x14ac:dyDescent="0.25">
      <c r="K2336" s="130"/>
      <c r="L2336" s="130"/>
      <c r="M2336" s="130"/>
    </row>
    <row r="2337" spans="11:13" s="40" customFormat="1" x14ac:dyDescent="0.25">
      <c r="K2337" s="130"/>
      <c r="L2337" s="130"/>
      <c r="M2337" s="130"/>
    </row>
    <row r="2338" spans="11:13" s="40" customFormat="1" x14ac:dyDescent="0.25">
      <c r="K2338" s="130"/>
      <c r="L2338" s="130"/>
      <c r="M2338" s="130"/>
    </row>
    <row r="2339" spans="11:13" s="40" customFormat="1" x14ac:dyDescent="0.25">
      <c r="K2339" s="130"/>
      <c r="L2339" s="130"/>
      <c r="M2339" s="130"/>
    </row>
    <row r="2340" spans="11:13" s="40" customFormat="1" x14ac:dyDescent="0.25">
      <c r="K2340" s="130"/>
      <c r="L2340" s="130"/>
      <c r="M2340" s="130"/>
    </row>
    <row r="2341" spans="11:13" s="40" customFormat="1" x14ac:dyDescent="0.25">
      <c r="K2341" s="130"/>
      <c r="L2341" s="130"/>
      <c r="M2341" s="130"/>
    </row>
    <row r="2342" spans="11:13" s="40" customFormat="1" x14ac:dyDescent="0.25">
      <c r="K2342" s="130"/>
      <c r="L2342" s="130"/>
      <c r="M2342" s="130"/>
    </row>
    <row r="2343" spans="11:13" s="40" customFormat="1" x14ac:dyDescent="0.25">
      <c r="K2343" s="130"/>
      <c r="L2343" s="130"/>
      <c r="M2343" s="130"/>
    </row>
    <row r="2344" spans="11:13" s="40" customFormat="1" x14ac:dyDescent="0.25">
      <c r="K2344" s="130"/>
      <c r="L2344" s="130"/>
      <c r="M2344" s="130"/>
    </row>
    <row r="2345" spans="11:13" s="40" customFormat="1" x14ac:dyDescent="0.25">
      <c r="K2345" s="130"/>
      <c r="L2345" s="130"/>
      <c r="M2345" s="130"/>
    </row>
    <row r="2346" spans="11:13" s="40" customFormat="1" x14ac:dyDescent="0.25">
      <c r="K2346" s="130"/>
      <c r="L2346" s="130"/>
      <c r="M2346" s="130"/>
    </row>
    <row r="2347" spans="11:13" s="40" customFormat="1" x14ac:dyDescent="0.25">
      <c r="K2347" s="130"/>
      <c r="L2347" s="130"/>
      <c r="M2347" s="130"/>
    </row>
    <row r="2348" spans="11:13" s="40" customFormat="1" x14ac:dyDescent="0.25">
      <c r="K2348" s="130"/>
      <c r="L2348" s="130"/>
      <c r="M2348" s="130"/>
    </row>
    <row r="2349" spans="11:13" s="40" customFormat="1" x14ac:dyDescent="0.25">
      <c r="K2349" s="130"/>
      <c r="L2349" s="130"/>
      <c r="M2349" s="130"/>
    </row>
    <row r="2350" spans="11:13" s="40" customFormat="1" x14ac:dyDescent="0.25">
      <c r="K2350" s="130"/>
      <c r="L2350" s="130"/>
      <c r="M2350" s="130"/>
    </row>
    <row r="2351" spans="11:13" s="40" customFormat="1" x14ac:dyDescent="0.25">
      <c r="K2351" s="130"/>
      <c r="L2351" s="130"/>
      <c r="M2351" s="130"/>
    </row>
    <row r="2352" spans="11:13" s="40" customFormat="1" x14ac:dyDescent="0.25">
      <c r="K2352" s="130"/>
      <c r="L2352" s="130"/>
      <c r="M2352" s="130"/>
    </row>
    <row r="2353" spans="11:13" s="40" customFormat="1" x14ac:dyDescent="0.25">
      <c r="K2353" s="130"/>
      <c r="L2353" s="130"/>
      <c r="M2353" s="130"/>
    </row>
    <row r="2354" spans="11:13" s="40" customFormat="1" x14ac:dyDescent="0.25">
      <c r="K2354" s="130"/>
      <c r="L2354" s="130"/>
      <c r="M2354" s="130"/>
    </row>
    <row r="2355" spans="11:13" s="40" customFormat="1" x14ac:dyDescent="0.25">
      <c r="K2355" s="130"/>
      <c r="L2355" s="130"/>
      <c r="M2355" s="130"/>
    </row>
    <row r="2356" spans="11:13" s="40" customFormat="1" x14ac:dyDescent="0.25">
      <c r="K2356" s="130"/>
      <c r="L2356" s="130"/>
      <c r="M2356" s="130"/>
    </row>
    <row r="2357" spans="11:13" s="40" customFormat="1" x14ac:dyDescent="0.25">
      <c r="K2357" s="130"/>
      <c r="L2357" s="130"/>
      <c r="M2357" s="130"/>
    </row>
    <row r="2358" spans="11:13" s="40" customFormat="1" x14ac:dyDescent="0.25">
      <c r="K2358" s="130"/>
      <c r="L2358" s="130"/>
      <c r="M2358" s="130"/>
    </row>
    <row r="2359" spans="11:13" s="40" customFormat="1" x14ac:dyDescent="0.25">
      <c r="K2359" s="130"/>
      <c r="L2359" s="130"/>
      <c r="M2359" s="130"/>
    </row>
    <row r="2360" spans="11:13" s="40" customFormat="1" x14ac:dyDescent="0.25">
      <c r="K2360" s="130"/>
      <c r="L2360" s="130"/>
      <c r="M2360" s="130"/>
    </row>
    <row r="2361" spans="11:13" s="40" customFormat="1" x14ac:dyDescent="0.25">
      <c r="K2361" s="130"/>
      <c r="L2361" s="130"/>
      <c r="M2361" s="130"/>
    </row>
    <row r="2362" spans="11:13" s="40" customFormat="1" x14ac:dyDescent="0.25">
      <c r="K2362" s="130"/>
      <c r="L2362" s="130"/>
      <c r="M2362" s="130"/>
    </row>
    <row r="2363" spans="11:13" s="40" customFormat="1" x14ac:dyDescent="0.25">
      <c r="K2363" s="130"/>
      <c r="L2363" s="130"/>
      <c r="M2363" s="130"/>
    </row>
    <row r="2364" spans="11:13" s="40" customFormat="1" x14ac:dyDescent="0.25">
      <c r="K2364" s="130"/>
      <c r="L2364" s="130"/>
      <c r="M2364" s="130"/>
    </row>
    <row r="2365" spans="11:13" s="40" customFormat="1" x14ac:dyDescent="0.25">
      <c r="K2365" s="130"/>
      <c r="L2365" s="130"/>
      <c r="M2365" s="130"/>
    </row>
    <row r="2366" spans="11:13" s="40" customFormat="1" x14ac:dyDescent="0.25">
      <c r="K2366" s="130"/>
      <c r="L2366" s="130"/>
      <c r="M2366" s="130"/>
    </row>
    <row r="2367" spans="11:13" s="40" customFormat="1" x14ac:dyDescent="0.25">
      <c r="K2367" s="130"/>
      <c r="L2367" s="130"/>
      <c r="M2367" s="130"/>
    </row>
    <row r="2368" spans="11:13" s="40" customFormat="1" x14ac:dyDescent="0.25">
      <c r="K2368" s="130"/>
      <c r="L2368" s="130"/>
      <c r="M2368" s="130"/>
    </row>
    <row r="2369" spans="11:13" s="40" customFormat="1" x14ac:dyDescent="0.25">
      <c r="K2369" s="130"/>
      <c r="L2369" s="130"/>
      <c r="M2369" s="130"/>
    </row>
    <row r="2370" spans="11:13" s="40" customFormat="1" x14ac:dyDescent="0.25">
      <c r="K2370" s="130"/>
      <c r="L2370" s="130"/>
      <c r="M2370" s="130"/>
    </row>
    <row r="2371" spans="11:13" s="40" customFormat="1" x14ac:dyDescent="0.25">
      <c r="K2371" s="130"/>
      <c r="L2371" s="130"/>
      <c r="M2371" s="130"/>
    </row>
    <row r="2372" spans="11:13" s="40" customFormat="1" x14ac:dyDescent="0.25">
      <c r="K2372" s="130"/>
      <c r="L2372" s="130"/>
      <c r="M2372" s="130"/>
    </row>
    <row r="2373" spans="11:13" s="40" customFormat="1" x14ac:dyDescent="0.25">
      <c r="K2373" s="130"/>
      <c r="L2373" s="130"/>
      <c r="M2373" s="130"/>
    </row>
    <row r="2374" spans="11:13" s="40" customFormat="1" x14ac:dyDescent="0.25">
      <c r="K2374" s="130"/>
      <c r="L2374" s="130"/>
      <c r="M2374" s="130"/>
    </row>
    <row r="2375" spans="11:13" s="40" customFormat="1" x14ac:dyDescent="0.25">
      <c r="K2375" s="130"/>
      <c r="L2375" s="130"/>
      <c r="M2375" s="130"/>
    </row>
    <row r="2376" spans="11:13" s="40" customFormat="1" x14ac:dyDescent="0.25">
      <c r="K2376" s="130"/>
      <c r="L2376" s="130"/>
      <c r="M2376" s="130"/>
    </row>
    <row r="2377" spans="11:13" s="40" customFormat="1" x14ac:dyDescent="0.25">
      <c r="K2377" s="130"/>
      <c r="L2377" s="130"/>
      <c r="M2377" s="130"/>
    </row>
    <row r="2378" spans="11:13" s="40" customFormat="1" x14ac:dyDescent="0.25">
      <c r="K2378" s="130"/>
      <c r="L2378" s="130"/>
      <c r="M2378" s="130"/>
    </row>
    <row r="2379" spans="11:13" s="40" customFormat="1" x14ac:dyDescent="0.25">
      <c r="K2379" s="130"/>
      <c r="L2379" s="130"/>
      <c r="M2379" s="130"/>
    </row>
    <row r="2380" spans="11:13" s="40" customFormat="1" x14ac:dyDescent="0.25">
      <c r="K2380" s="130"/>
      <c r="L2380" s="130"/>
      <c r="M2380" s="130"/>
    </row>
    <row r="2381" spans="11:13" s="40" customFormat="1" x14ac:dyDescent="0.25">
      <c r="K2381" s="130"/>
      <c r="L2381" s="130"/>
      <c r="M2381" s="130"/>
    </row>
    <row r="2382" spans="11:13" s="40" customFormat="1" x14ac:dyDescent="0.25">
      <c r="K2382" s="130"/>
      <c r="L2382" s="130"/>
      <c r="M2382" s="130"/>
    </row>
    <row r="2383" spans="11:13" s="40" customFormat="1" x14ac:dyDescent="0.25">
      <c r="K2383" s="130"/>
      <c r="L2383" s="130"/>
      <c r="M2383" s="130"/>
    </row>
    <row r="2384" spans="11:13" s="40" customFormat="1" x14ac:dyDescent="0.25">
      <c r="K2384" s="130"/>
      <c r="L2384" s="130"/>
      <c r="M2384" s="130"/>
    </row>
    <row r="2385" spans="11:13" s="40" customFormat="1" x14ac:dyDescent="0.25">
      <c r="K2385" s="130"/>
      <c r="L2385" s="130"/>
      <c r="M2385" s="130"/>
    </row>
    <row r="2386" spans="11:13" s="40" customFormat="1" x14ac:dyDescent="0.25">
      <c r="K2386" s="130"/>
      <c r="L2386" s="130"/>
      <c r="M2386" s="130"/>
    </row>
    <row r="2387" spans="11:13" s="40" customFormat="1" x14ac:dyDescent="0.25">
      <c r="K2387" s="130"/>
      <c r="L2387" s="130"/>
      <c r="M2387" s="130"/>
    </row>
    <row r="2388" spans="11:13" s="40" customFormat="1" x14ac:dyDescent="0.25">
      <c r="K2388" s="130"/>
      <c r="L2388" s="130"/>
      <c r="M2388" s="130"/>
    </row>
    <row r="2389" spans="11:13" s="40" customFormat="1" x14ac:dyDescent="0.25">
      <c r="K2389" s="130"/>
      <c r="L2389" s="130"/>
      <c r="M2389" s="130"/>
    </row>
    <row r="2390" spans="11:13" s="40" customFormat="1" x14ac:dyDescent="0.25">
      <c r="K2390" s="130"/>
      <c r="L2390" s="130"/>
      <c r="M2390" s="130"/>
    </row>
    <row r="2391" spans="11:13" s="40" customFormat="1" x14ac:dyDescent="0.25">
      <c r="K2391" s="130"/>
      <c r="L2391" s="130"/>
      <c r="M2391" s="130"/>
    </row>
    <row r="2392" spans="11:13" s="40" customFormat="1" x14ac:dyDescent="0.25">
      <c r="K2392" s="130"/>
      <c r="L2392" s="130"/>
      <c r="M2392" s="130"/>
    </row>
    <row r="2393" spans="11:13" s="40" customFormat="1" x14ac:dyDescent="0.25">
      <c r="K2393" s="130"/>
      <c r="L2393" s="130"/>
      <c r="M2393" s="130"/>
    </row>
    <row r="2394" spans="11:13" s="40" customFormat="1" x14ac:dyDescent="0.25">
      <c r="K2394" s="130"/>
      <c r="L2394" s="130"/>
      <c r="M2394" s="130"/>
    </row>
    <row r="2395" spans="11:13" s="40" customFormat="1" x14ac:dyDescent="0.25">
      <c r="K2395" s="130"/>
      <c r="L2395" s="130"/>
      <c r="M2395" s="130"/>
    </row>
    <row r="2396" spans="11:13" s="40" customFormat="1" x14ac:dyDescent="0.25">
      <c r="K2396" s="130"/>
      <c r="L2396" s="130"/>
      <c r="M2396" s="130"/>
    </row>
    <row r="2397" spans="11:13" s="40" customFormat="1" x14ac:dyDescent="0.25">
      <c r="K2397" s="130"/>
      <c r="L2397" s="130"/>
      <c r="M2397" s="130"/>
    </row>
    <row r="2398" spans="11:13" s="40" customFormat="1" x14ac:dyDescent="0.25">
      <c r="K2398" s="130"/>
      <c r="L2398" s="130"/>
      <c r="M2398" s="130"/>
    </row>
    <row r="2399" spans="11:13" s="40" customFormat="1" x14ac:dyDescent="0.25">
      <c r="K2399" s="130"/>
      <c r="L2399" s="130"/>
      <c r="M2399" s="130"/>
    </row>
    <row r="2400" spans="11:13" s="40" customFormat="1" x14ac:dyDescent="0.25">
      <c r="K2400" s="130"/>
      <c r="L2400" s="130"/>
      <c r="M2400" s="130"/>
    </row>
    <row r="2401" spans="11:13" s="40" customFormat="1" x14ac:dyDescent="0.25">
      <c r="K2401" s="130"/>
      <c r="L2401" s="130"/>
      <c r="M2401" s="130"/>
    </row>
    <row r="2402" spans="11:13" s="40" customFormat="1" x14ac:dyDescent="0.25">
      <c r="K2402" s="130"/>
      <c r="L2402" s="130"/>
      <c r="M2402" s="130"/>
    </row>
    <row r="2403" spans="11:13" s="40" customFormat="1" x14ac:dyDescent="0.25">
      <c r="K2403" s="130"/>
      <c r="L2403" s="130"/>
      <c r="M2403" s="130"/>
    </row>
    <row r="2404" spans="11:13" s="40" customFormat="1" x14ac:dyDescent="0.25">
      <c r="K2404" s="130"/>
      <c r="L2404" s="130"/>
      <c r="M2404" s="130"/>
    </row>
    <row r="2405" spans="11:13" s="40" customFormat="1" x14ac:dyDescent="0.25">
      <c r="K2405" s="130"/>
      <c r="L2405" s="130"/>
      <c r="M2405" s="130"/>
    </row>
    <row r="2406" spans="11:13" s="40" customFormat="1" x14ac:dyDescent="0.25">
      <c r="K2406" s="130"/>
      <c r="L2406" s="130"/>
      <c r="M2406" s="130"/>
    </row>
    <row r="2407" spans="11:13" s="40" customFormat="1" x14ac:dyDescent="0.25">
      <c r="K2407" s="130"/>
      <c r="L2407" s="130"/>
      <c r="M2407" s="130"/>
    </row>
    <row r="2408" spans="11:13" s="40" customFormat="1" x14ac:dyDescent="0.25">
      <c r="K2408" s="130"/>
      <c r="L2408" s="130"/>
      <c r="M2408" s="130"/>
    </row>
    <row r="2409" spans="11:13" s="40" customFormat="1" x14ac:dyDescent="0.25">
      <c r="K2409" s="130"/>
      <c r="L2409" s="130"/>
      <c r="M2409" s="130"/>
    </row>
    <row r="2410" spans="11:13" s="40" customFormat="1" x14ac:dyDescent="0.25">
      <c r="K2410" s="130"/>
      <c r="L2410" s="130"/>
      <c r="M2410" s="130"/>
    </row>
    <row r="2411" spans="11:13" s="40" customFormat="1" x14ac:dyDescent="0.25">
      <c r="K2411" s="130"/>
      <c r="L2411" s="130"/>
      <c r="M2411" s="130"/>
    </row>
    <row r="2412" spans="11:13" s="40" customFormat="1" x14ac:dyDescent="0.25">
      <c r="K2412" s="130"/>
      <c r="L2412" s="130"/>
      <c r="M2412" s="130"/>
    </row>
    <row r="2413" spans="11:13" s="40" customFormat="1" x14ac:dyDescent="0.25">
      <c r="K2413" s="130"/>
      <c r="L2413" s="130"/>
      <c r="M2413" s="130"/>
    </row>
    <row r="2414" spans="11:13" s="40" customFormat="1" x14ac:dyDescent="0.25">
      <c r="K2414" s="130"/>
      <c r="L2414" s="130"/>
      <c r="M2414" s="130"/>
    </row>
    <row r="2415" spans="11:13" s="40" customFormat="1" x14ac:dyDescent="0.25">
      <c r="K2415" s="130"/>
      <c r="L2415" s="130"/>
      <c r="M2415" s="130"/>
    </row>
    <row r="2416" spans="11:13" s="40" customFormat="1" x14ac:dyDescent="0.25">
      <c r="K2416" s="130"/>
      <c r="L2416" s="130"/>
      <c r="M2416" s="130"/>
    </row>
    <row r="2417" spans="11:13" s="40" customFormat="1" x14ac:dyDescent="0.25">
      <c r="K2417" s="130"/>
      <c r="L2417" s="130"/>
      <c r="M2417" s="130"/>
    </row>
    <row r="2418" spans="11:13" s="40" customFormat="1" x14ac:dyDescent="0.25">
      <c r="K2418" s="130"/>
      <c r="L2418" s="130"/>
      <c r="M2418" s="130"/>
    </row>
    <row r="2419" spans="11:13" s="40" customFormat="1" x14ac:dyDescent="0.25">
      <c r="K2419" s="130"/>
      <c r="L2419" s="130"/>
      <c r="M2419" s="130"/>
    </row>
    <row r="2420" spans="11:13" s="40" customFormat="1" x14ac:dyDescent="0.25">
      <c r="K2420" s="130"/>
      <c r="L2420" s="130"/>
      <c r="M2420" s="130"/>
    </row>
    <row r="2421" spans="11:13" s="40" customFormat="1" x14ac:dyDescent="0.25">
      <c r="K2421" s="130"/>
      <c r="L2421" s="130"/>
      <c r="M2421" s="130"/>
    </row>
    <row r="2422" spans="11:13" s="40" customFormat="1" x14ac:dyDescent="0.25">
      <c r="K2422" s="130"/>
      <c r="L2422" s="130"/>
      <c r="M2422" s="130"/>
    </row>
    <row r="2423" spans="11:13" s="40" customFormat="1" x14ac:dyDescent="0.25">
      <c r="K2423" s="130"/>
      <c r="L2423" s="130"/>
      <c r="M2423" s="130"/>
    </row>
    <row r="2424" spans="11:13" s="40" customFormat="1" x14ac:dyDescent="0.25">
      <c r="K2424" s="130"/>
      <c r="L2424" s="130"/>
      <c r="M2424" s="130"/>
    </row>
    <row r="2425" spans="11:13" s="40" customFormat="1" x14ac:dyDescent="0.25">
      <c r="K2425" s="130"/>
      <c r="L2425" s="130"/>
      <c r="M2425" s="130"/>
    </row>
    <row r="2426" spans="11:13" s="40" customFormat="1" x14ac:dyDescent="0.25">
      <c r="K2426" s="130"/>
      <c r="L2426" s="130"/>
      <c r="M2426" s="130"/>
    </row>
    <row r="2427" spans="11:13" s="40" customFormat="1" x14ac:dyDescent="0.25">
      <c r="K2427" s="130"/>
      <c r="L2427" s="130"/>
      <c r="M2427" s="130"/>
    </row>
    <row r="2428" spans="11:13" s="40" customFormat="1" x14ac:dyDescent="0.25">
      <c r="K2428" s="130"/>
      <c r="L2428" s="130"/>
      <c r="M2428" s="130"/>
    </row>
    <row r="2429" spans="11:13" s="40" customFormat="1" x14ac:dyDescent="0.25">
      <c r="K2429" s="130"/>
      <c r="L2429" s="130"/>
      <c r="M2429" s="130"/>
    </row>
    <row r="2430" spans="11:13" s="40" customFormat="1" x14ac:dyDescent="0.25">
      <c r="K2430" s="130"/>
      <c r="L2430" s="130"/>
      <c r="M2430" s="130"/>
    </row>
    <row r="2431" spans="11:13" s="40" customFormat="1" x14ac:dyDescent="0.25">
      <c r="K2431" s="130"/>
      <c r="L2431" s="130"/>
      <c r="M2431" s="130"/>
    </row>
    <row r="2432" spans="11:13" s="40" customFormat="1" x14ac:dyDescent="0.25">
      <c r="K2432" s="130"/>
      <c r="L2432" s="130"/>
      <c r="M2432" s="130"/>
    </row>
    <row r="2433" spans="11:13" s="40" customFormat="1" x14ac:dyDescent="0.25">
      <c r="K2433" s="130"/>
      <c r="L2433" s="130"/>
      <c r="M2433" s="130"/>
    </row>
    <row r="2434" spans="11:13" s="40" customFormat="1" x14ac:dyDescent="0.25">
      <c r="K2434" s="130"/>
      <c r="L2434" s="130"/>
      <c r="M2434" s="130"/>
    </row>
    <row r="2435" spans="11:13" s="40" customFormat="1" x14ac:dyDescent="0.25">
      <c r="K2435" s="130"/>
      <c r="L2435" s="130"/>
      <c r="M2435" s="130"/>
    </row>
    <row r="2436" spans="11:13" s="40" customFormat="1" x14ac:dyDescent="0.25">
      <c r="K2436" s="130"/>
      <c r="L2436" s="130"/>
      <c r="M2436" s="130"/>
    </row>
    <row r="2437" spans="11:13" s="40" customFormat="1" x14ac:dyDescent="0.25">
      <c r="K2437" s="130"/>
      <c r="L2437" s="130"/>
      <c r="M2437" s="130"/>
    </row>
    <row r="2438" spans="11:13" s="40" customFormat="1" x14ac:dyDescent="0.25">
      <c r="K2438" s="130"/>
      <c r="L2438" s="130"/>
      <c r="M2438" s="130"/>
    </row>
    <row r="2439" spans="11:13" s="40" customFormat="1" x14ac:dyDescent="0.25">
      <c r="K2439" s="130"/>
      <c r="L2439" s="130"/>
      <c r="M2439" s="130"/>
    </row>
    <row r="2440" spans="11:13" s="40" customFormat="1" x14ac:dyDescent="0.25">
      <c r="K2440" s="130"/>
      <c r="L2440" s="130"/>
      <c r="M2440" s="130"/>
    </row>
    <row r="2441" spans="11:13" s="40" customFormat="1" x14ac:dyDescent="0.25">
      <c r="K2441" s="130"/>
      <c r="L2441" s="130"/>
      <c r="M2441" s="130"/>
    </row>
    <row r="2442" spans="11:13" s="40" customFormat="1" x14ac:dyDescent="0.25">
      <c r="K2442" s="130"/>
      <c r="L2442" s="130"/>
      <c r="M2442" s="130"/>
    </row>
    <row r="2443" spans="11:13" s="40" customFormat="1" x14ac:dyDescent="0.25">
      <c r="K2443" s="130"/>
      <c r="L2443" s="130"/>
      <c r="M2443" s="130"/>
    </row>
    <row r="2444" spans="11:13" s="40" customFormat="1" x14ac:dyDescent="0.25">
      <c r="K2444" s="130"/>
      <c r="L2444" s="130"/>
      <c r="M2444" s="130"/>
    </row>
    <row r="2445" spans="11:13" s="40" customFormat="1" x14ac:dyDescent="0.25">
      <c r="K2445" s="130"/>
      <c r="L2445" s="130"/>
      <c r="M2445" s="130"/>
    </row>
    <row r="2446" spans="11:13" s="40" customFormat="1" x14ac:dyDescent="0.25">
      <c r="K2446" s="130"/>
      <c r="L2446" s="130"/>
      <c r="M2446" s="130"/>
    </row>
    <row r="2447" spans="11:13" s="40" customFormat="1" x14ac:dyDescent="0.25">
      <c r="K2447" s="130"/>
      <c r="L2447" s="130"/>
      <c r="M2447" s="130"/>
    </row>
    <row r="2448" spans="11:13" s="40" customFormat="1" x14ac:dyDescent="0.25">
      <c r="K2448" s="130"/>
      <c r="L2448" s="130"/>
      <c r="M2448" s="130"/>
    </row>
    <row r="2449" spans="11:13" s="40" customFormat="1" x14ac:dyDescent="0.25">
      <c r="K2449" s="130"/>
      <c r="L2449" s="130"/>
      <c r="M2449" s="130"/>
    </row>
    <row r="2450" spans="11:13" s="40" customFormat="1" x14ac:dyDescent="0.25">
      <c r="K2450" s="130"/>
      <c r="L2450" s="130"/>
      <c r="M2450" s="130"/>
    </row>
    <row r="2451" spans="11:13" s="40" customFormat="1" x14ac:dyDescent="0.25">
      <c r="K2451" s="130"/>
      <c r="L2451" s="130"/>
      <c r="M2451" s="130"/>
    </row>
    <row r="2452" spans="11:13" s="40" customFormat="1" x14ac:dyDescent="0.25">
      <c r="K2452" s="130"/>
      <c r="L2452" s="130"/>
      <c r="M2452" s="130"/>
    </row>
    <row r="2453" spans="11:13" s="40" customFormat="1" x14ac:dyDescent="0.25">
      <c r="K2453" s="130"/>
      <c r="L2453" s="130"/>
      <c r="M2453" s="130"/>
    </row>
    <row r="2454" spans="11:13" s="40" customFormat="1" x14ac:dyDescent="0.25">
      <c r="K2454" s="130"/>
      <c r="L2454" s="130"/>
      <c r="M2454" s="130"/>
    </row>
    <row r="2455" spans="11:13" s="40" customFormat="1" x14ac:dyDescent="0.25">
      <c r="K2455" s="130"/>
      <c r="L2455" s="130"/>
      <c r="M2455" s="130"/>
    </row>
    <row r="2456" spans="11:13" s="40" customFormat="1" x14ac:dyDescent="0.25">
      <c r="K2456" s="130"/>
      <c r="L2456" s="130"/>
      <c r="M2456" s="130"/>
    </row>
    <row r="2457" spans="11:13" s="40" customFormat="1" x14ac:dyDescent="0.25">
      <c r="K2457" s="130"/>
      <c r="L2457" s="130"/>
      <c r="M2457" s="130"/>
    </row>
    <row r="2458" spans="11:13" s="40" customFormat="1" x14ac:dyDescent="0.25">
      <c r="K2458" s="130"/>
      <c r="L2458" s="130"/>
      <c r="M2458" s="130"/>
    </row>
    <row r="2459" spans="11:13" s="40" customFormat="1" x14ac:dyDescent="0.25">
      <c r="K2459" s="130"/>
      <c r="L2459" s="130"/>
      <c r="M2459" s="130"/>
    </row>
    <row r="2460" spans="11:13" s="40" customFormat="1" x14ac:dyDescent="0.25">
      <c r="K2460" s="130"/>
      <c r="L2460" s="130"/>
      <c r="M2460" s="130"/>
    </row>
    <row r="2461" spans="11:13" s="40" customFormat="1" x14ac:dyDescent="0.25">
      <c r="K2461" s="130"/>
      <c r="L2461" s="130"/>
      <c r="M2461" s="130"/>
    </row>
    <row r="2462" spans="11:13" s="40" customFormat="1" x14ac:dyDescent="0.25">
      <c r="K2462" s="130"/>
      <c r="L2462" s="130"/>
      <c r="M2462" s="130"/>
    </row>
    <row r="2463" spans="11:13" s="40" customFormat="1" x14ac:dyDescent="0.25">
      <c r="K2463" s="130"/>
      <c r="L2463" s="130"/>
      <c r="M2463" s="130"/>
    </row>
    <row r="2464" spans="11:13" s="40" customFormat="1" x14ac:dyDescent="0.25">
      <c r="K2464" s="130"/>
      <c r="L2464" s="130"/>
      <c r="M2464" s="130"/>
    </row>
    <row r="2465" spans="11:13" s="40" customFormat="1" x14ac:dyDescent="0.25">
      <c r="K2465" s="130"/>
      <c r="L2465" s="130"/>
      <c r="M2465" s="130"/>
    </row>
    <row r="2466" spans="11:13" s="40" customFormat="1" x14ac:dyDescent="0.25">
      <c r="K2466" s="130"/>
      <c r="L2466" s="130"/>
      <c r="M2466" s="130"/>
    </row>
    <row r="2467" spans="11:13" s="40" customFormat="1" x14ac:dyDescent="0.25">
      <c r="K2467" s="130"/>
      <c r="L2467" s="130"/>
      <c r="M2467" s="130"/>
    </row>
    <row r="2468" spans="11:13" s="40" customFormat="1" x14ac:dyDescent="0.25">
      <c r="K2468" s="130"/>
      <c r="L2468" s="130"/>
      <c r="M2468" s="130"/>
    </row>
    <row r="2469" spans="11:13" s="40" customFormat="1" x14ac:dyDescent="0.25">
      <c r="K2469" s="130"/>
      <c r="L2469" s="130"/>
      <c r="M2469" s="130"/>
    </row>
    <row r="2470" spans="11:13" s="40" customFormat="1" x14ac:dyDescent="0.25">
      <c r="K2470" s="130"/>
      <c r="L2470" s="130"/>
      <c r="M2470" s="130"/>
    </row>
    <row r="2471" spans="11:13" s="40" customFormat="1" x14ac:dyDescent="0.25">
      <c r="K2471" s="130"/>
      <c r="L2471" s="130"/>
      <c r="M2471" s="130"/>
    </row>
    <row r="2472" spans="11:13" s="40" customFormat="1" x14ac:dyDescent="0.25">
      <c r="K2472" s="130"/>
      <c r="L2472" s="130"/>
      <c r="M2472" s="130"/>
    </row>
    <row r="2473" spans="11:13" s="40" customFormat="1" x14ac:dyDescent="0.25">
      <c r="K2473" s="130"/>
      <c r="L2473" s="130"/>
      <c r="M2473" s="130"/>
    </row>
    <row r="2474" spans="11:13" s="40" customFormat="1" x14ac:dyDescent="0.25">
      <c r="K2474" s="130"/>
      <c r="L2474" s="130"/>
      <c r="M2474" s="130"/>
    </row>
    <row r="2475" spans="11:13" s="40" customFormat="1" x14ac:dyDescent="0.25">
      <c r="K2475" s="130"/>
      <c r="L2475" s="130"/>
      <c r="M2475" s="130"/>
    </row>
    <row r="2476" spans="11:13" s="40" customFormat="1" x14ac:dyDescent="0.25">
      <c r="K2476" s="130"/>
      <c r="L2476" s="130"/>
      <c r="M2476" s="130"/>
    </row>
    <row r="2477" spans="11:13" s="40" customFormat="1" x14ac:dyDescent="0.25">
      <c r="K2477" s="130"/>
      <c r="L2477" s="130"/>
      <c r="M2477" s="130"/>
    </row>
    <row r="2478" spans="11:13" s="40" customFormat="1" x14ac:dyDescent="0.25">
      <c r="K2478" s="130"/>
      <c r="L2478" s="130"/>
      <c r="M2478" s="130"/>
    </row>
    <row r="2479" spans="11:13" s="40" customFormat="1" x14ac:dyDescent="0.25">
      <c r="K2479" s="130"/>
      <c r="L2479" s="130"/>
      <c r="M2479" s="130"/>
    </row>
    <row r="2480" spans="11:13" s="40" customFormat="1" x14ac:dyDescent="0.25">
      <c r="K2480" s="130"/>
      <c r="L2480" s="130"/>
      <c r="M2480" s="130"/>
    </row>
    <row r="2481" spans="11:13" s="40" customFormat="1" x14ac:dyDescent="0.25">
      <c r="K2481" s="130"/>
      <c r="L2481" s="130"/>
      <c r="M2481" s="130"/>
    </row>
    <row r="2482" spans="11:13" s="40" customFormat="1" x14ac:dyDescent="0.25">
      <c r="K2482" s="130"/>
      <c r="L2482" s="130"/>
      <c r="M2482" s="130"/>
    </row>
    <row r="2483" spans="11:13" s="40" customFormat="1" x14ac:dyDescent="0.25">
      <c r="K2483" s="130"/>
      <c r="L2483" s="130"/>
      <c r="M2483" s="130"/>
    </row>
    <row r="2484" spans="11:13" s="40" customFormat="1" x14ac:dyDescent="0.25">
      <c r="K2484" s="130"/>
      <c r="L2484" s="130"/>
      <c r="M2484" s="130"/>
    </row>
    <row r="2485" spans="11:13" s="40" customFormat="1" x14ac:dyDescent="0.25">
      <c r="K2485" s="130"/>
      <c r="L2485" s="130"/>
      <c r="M2485" s="130"/>
    </row>
    <row r="2486" spans="11:13" s="40" customFormat="1" x14ac:dyDescent="0.25">
      <c r="K2486" s="130"/>
      <c r="L2486" s="130"/>
      <c r="M2486" s="130"/>
    </row>
    <row r="2487" spans="11:13" s="40" customFormat="1" x14ac:dyDescent="0.25">
      <c r="K2487" s="130"/>
      <c r="L2487" s="130"/>
      <c r="M2487" s="130"/>
    </row>
    <row r="2488" spans="11:13" s="40" customFormat="1" x14ac:dyDescent="0.25">
      <c r="K2488" s="130"/>
      <c r="L2488" s="130"/>
      <c r="M2488" s="130"/>
    </row>
    <row r="2489" spans="11:13" s="40" customFormat="1" x14ac:dyDescent="0.25">
      <c r="K2489" s="130"/>
      <c r="L2489" s="130"/>
      <c r="M2489" s="130"/>
    </row>
    <row r="2490" spans="11:13" s="40" customFormat="1" x14ac:dyDescent="0.25">
      <c r="K2490" s="130"/>
      <c r="L2490" s="130"/>
      <c r="M2490" s="130"/>
    </row>
    <row r="2491" spans="11:13" s="40" customFormat="1" x14ac:dyDescent="0.25">
      <c r="K2491" s="130"/>
      <c r="L2491" s="130"/>
      <c r="M2491" s="130"/>
    </row>
    <row r="2492" spans="11:13" s="40" customFormat="1" x14ac:dyDescent="0.25">
      <c r="K2492" s="130"/>
      <c r="L2492" s="130"/>
      <c r="M2492" s="130"/>
    </row>
    <row r="2493" spans="11:13" s="40" customFormat="1" x14ac:dyDescent="0.25">
      <c r="K2493" s="130"/>
      <c r="L2493" s="130"/>
      <c r="M2493" s="130"/>
    </row>
    <row r="2494" spans="11:13" s="40" customFormat="1" x14ac:dyDescent="0.25">
      <c r="K2494" s="130"/>
      <c r="L2494" s="130"/>
      <c r="M2494" s="130"/>
    </row>
    <row r="2495" spans="11:13" s="40" customFormat="1" x14ac:dyDescent="0.25">
      <c r="K2495" s="130"/>
      <c r="L2495" s="130"/>
      <c r="M2495" s="130"/>
    </row>
    <row r="2496" spans="11:13" s="40" customFormat="1" x14ac:dyDescent="0.25">
      <c r="K2496" s="130"/>
      <c r="L2496" s="130"/>
      <c r="M2496" s="130"/>
    </row>
    <row r="2497" spans="11:13" s="40" customFormat="1" x14ac:dyDescent="0.25">
      <c r="K2497" s="130"/>
      <c r="L2497" s="130"/>
      <c r="M2497" s="130"/>
    </row>
    <row r="2498" spans="11:13" s="40" customFormat="1" x14ac:dyDescent="0.25">
      <c r="K2498" s="130"/>
      <c r="L2498" s="130"/>
      <c r="M2498" s="130"/>
    </row>
    <row r="2499" spans="11:13" s="40" customFormat="1" x14ac:dyDescent="0.25">
      <c r="K2499" s="130"/>
      <c r="L2499" s="130"/>
      <c r="M2499" s="130"/>
    </row>
    <row r="2500" spans="11:13" s="40" customFormat="1" x14ac:dyDescent="0.25">
      <c r="K2500" s="130"/>
      <c r="L2500" s="130"/>
      <c r="M2500" s="130"/>
    </row>
    <row r="2501" spans="11:13" s="40" customFormat="1" x14ac:dyDescent="0.25">
      <c r="K2501" s="130"/>
      <c r="L2501" s="130"/>
      <c r="M2501" s="130"/>
    </row>
    <row r="2502" spans="11:13" s="40" customFormat="1" x14ac:dyDescent="0.25">
      <c r="K2502" s="130"/>
      <c r="L2502" s="130"/>
      <c r="M2502" s="130"/>
    </row>
    <row r="2503" spans="11:13" s="40" customFormat="1" x14ac:dyDescent="0.25">
      <c r="K2503" s="130"/>
      <c r="L2503" s="130"/>
      <c r="M2503" s="130"/>
    </row>
    <row r="2504" spans="11:13" s="40" customFormat="1" x14ac:dyDescent="0.25">
      <c r="K2504" s="130"/>
      <c r="L2504" s="130"/>
      <c r="M2504" s="130"/>
    </row>
    <row r="2505" spans="11:13" s="40" customFormat="1" x14ac:dyDescent="0.25">
      <c r="K2505" s="130"/>
      <c r="L2505" s="130"/>
      <c r="M2505" s="130"/>
    </row>
    <row r="2506" spans="11:13" s="40" customFormat="1" x14ac:dyDescent="0.25">
      <c r="K2506" s="130"/>
      <c r="L2506" s="130"/>
      <c r="M2506" s="130"/>
    </row>
    <row r="2507" spans="11:13" s="40" customFormat="1" x14ac:dyDescent="0.25">
      <c r="K2507" s="130"/>
      <c r="L2507" s="130"/>
      <c r="M2507" s="130"/>
    </row>
    <row r="2508" spans="11:13" s="40" customFormat="1" x14ac:dyDescent="0.25">
      <c r="K2508" s="130"/>
      <c r="L2508" s="130"/>
      <c r="M2508" s="130"/>
    </row>
    <row r="2509" spans="11:13" s="40" customFormat="1" x14ac:dyDescent="0.25">
      <c r="K2509" s="130"/>
      <c r="L2509" s="130"/>
      <c r="M2509" s="130"/>
    </row>
    <row r="2510" spans="11:13" s="40" customFormat="1" x14ac:dyDescent="0.25">
      <c r="K2510" s="130"/>
      <c r="L2510" s="130"/>
      <c r="M2510" s="130"/>
    </row>
    <row r="2511" spans="11:13" s="40" customFormat="1" x14ac:dyDescent="0.25">
      <c r="K2511" s="130"/>
      <c r="L2511" s="130"/>
      <c r="M2511" s="130"/>
    </row>
    <row r="2512" spans="11:13" s="40" customFormat="1" x14ac:dyDescent="0.25">
      <c r="K2512" s="130"/>
      <c r="L2512" s="130"/>
      <c r="M2512" s="130"/>
    </row>
    <row r="2513" spans="11:13" s="40" customFormat="1" x14ac:dyDescent="0.25">
      <c r="K2513" s="130"/>
      <c r="L2513" s="130"/>
      <c r="M2513" s="130"/>
    </row>
    <row r="2514" spans="11:13" s="40" customFormat="1" x14ac:dyDescent="0.25">
      <c r="K2514" s="130"/>
      <c r="L2514" s="130"/>
      <c r="M2514" s="130"/>
    </row>
    <row r="2515" spans="11:13" s="40" customFormat="1" x14ac:dyDescent="0.25">
      <c r="K2515" s="130"/>
      <c r="L2515" s="130"/>
      <c r="M2515" s="130"/>
    </row>
    <row r="2516" spans="11:13" s="40" customFormat="1" x14ac:dyDescent="0.25">
      <c r="K2516" s="130"/>
      <c r="L2516" s="130"/>
      <c r="M2516" s="130"/>
    </row>
    <row r="2517" spans="11:13" s="40" customFormat="1" x14ac:dyDescent="0.25">
      <c r="K2517" s="130"/>
      <c r="L2517" s="130"/>
      <c r="M2517" s="130"/>
    </row>
    <row r="2518" spans="11:13" s="40" customFormat="1" x14ac:dyDescent="0.25">
      <c r="K2518" s="130"/>
      <c r="L2518" s="130"/>
      <c r="M2518" s="130"/>
    </row>
    <row r="2519" spans="11:13" s="40" customFormat="1" x14ac:dyDescent="0.25">
      <c r="K2519" s="130"/>
      <c r="L2519" s="130"/>
      <c r="M2519" s="130"/>
    </row>
    <row r="2520" spans="11:13" s="40" customFormat="1" x14ac:dyDescent="0.25">
      <c r="K2520" s="130"/>
      <c r="L2520" s="130"/>
      <c r="M2520" s="130"/>
    </row>
    <row r="2521" spans="11:13" s="40" customFormat="1" x14ac:dyDescent="0.25">
      <c r="K2521" s="130"/>
      <c r="L2521" s="130"/>
      <c r="M2521" s="130"/>
    </row>
    <row r="2522" spans="11:13" s="40" customFormat="1" x14ac:dyDescent="0.25">
      <c r="K2522" s="130"/>
      <c r="L2522" s="130"/>
      <c r="M2522" s="130"/>
    </row>
    <row r="2523" spans="11:13" s="40" customFormat="1" x14ac:dyDescent="0.25">
      <c r="K2523" s="130"/>
      <c r="L2523" s="130"/>
      <c r="M2523" s="130"/>
    </row>
    <row r="2524" spans="11:13" s="40" customFormat="1" x14ac:dyDescent="0.25">
      <c r="K2524" s="130"/>
      <c r="L2524" s="130"/>
      <c r="M2524" s="130"/>
    </row>
    <row r="2525" spans="11:13" s="40" customFormat="1" x14ac:dyDescent="0.25">
      <c r="K2525" s="130"/>
      <c r="L2525" s="130"/>
      <c r="M2525" s="130"/>
    </row>
    <row r="2526" spans="11:13" s="40" customFormat="1" x14ac:dyDescent="0.25">
      <c r="K2526" s="130"/>
      <c r="L2526" s="130"/>
      <c r="M2526" s="130"/>
    </row>
    <row r="2527" spans="11:13" s="40" customFormat="1" x14ac:dyDescent="0.25">
      <c r="K2527" s="130"/>
      <c r="L2527" s="130"/>
      <c r="M2527" s="130"/>
    </row>
    <row r="2528" spans="11:13" s="40" customFormat="1" x14ac:dyDescent="0.25">
      <c r="K2528" s="130"/>
      <c r="L2528" s="130"/>
      <c r="M2528" s="130"/>
    </row>
    <row r="2529" spans="11:13" s="40" customFormat="1" x14ac:dyDescent="0.25">
      <c r="K2529" s="130"/>
      <c r="L2529" s="130"/>
      <c r="M2529" s="130"/>
    </row>
    <row r="2530" spans="11:13" s="40" customFormat="1" x14ac:dyDescent="0.25">
      <c r="K2530" s="130"/>
      <c r="L2530" s="130"/>
      <c r="M2530" s="130"/>
    </row>
    <row r="2531" spans="11:13" s="40" customFormat="1" x14ac:dyDescent="0.25">
      <c r="K2531" s="130"/>
      <c r="L2531" s="130"/>
      <c r="M2531" s="130"/>
    </row>
    <row r="2532" spans="11:13" s="40" customFormat="1" x14ac:dyDescent="0.25">
      <c r="K2532" s="130"/>
      <c r="L2532" s="130"/>
      <c r="M2532" s="130"/>
    </row>
    <row r="2533" spans="11:13" s="40" customFormat="1" x14ac:dyDescent="0.25">
      <c r="K2533" s="130"/>
      <c r="L2533" s="130"/>
      <c r="M2533" s="130"/>
    </row>
    <row r="2534" spans="11:13" s="40" customFormat="1" x14ac:dyDescent="0.25">
      <c r="K2534" s="130"/>
      <c r="L2534" s="130"/>
      <c r="M2534" s="130"/>
    </row>
    <row r="2535" spans="11:13" s="40" customFormat="1" x14ac:dyDescent="0.25">
      <c r="K2535" s="130"/>
      <c r="L2535" s="130"/>
      <c r="M2535" s="130"/>
    </row>
    <row r="2536" spans="11:13" s="40" customFormat="1" x14ac:dyDescent="0.25">
      <c r="K2536" s="130"/>
      <c r="L2536" s="130"/>
      <c r="M2536" s="130"/>
    </row>
    <row r="2537" spans="11:13" s="40" customFormat="1" x14ac:dyDescent="0.25">
      <c r="K2537" s="130"/>
      <c r="L2537" s="130"/>
      <c r="M2537" s="130"/>
    </row>
    <row r="2538" spans="11:13" s="40" customFormat="1" x14ac:dyDescent="0.25">
      <c r="K2538" s="130"/>
      <c r="L2538" s="130"/>
      <c r="M2538" s="130"/>
    </row>
    <row r="2539" spans="11:13" s="40" customFormat="1" x14ac:dyDescent="0.25">
      <c r="K2539" s="130"/>
      <c r="L2539" s="130"/>
      <c r="M2539" s="130"/>
    </row>
    <row r="2540" spans="11:13" s="40" customFormat="1" x14ac:dyDescent="0.25">
      <c r="K2540" s="130"/>
      <c r="L2540" s="130"/>
      <c r="M2540" s="130"/>
    </row>
    <row r="2541" spans="11:13" s="40" customFormat="1" x14ac:dyDescent="0.25">
      <c r="K2541" s="130"/>
      <c r="L2541" s="130"/>
      <c r="M2541" s="130"/>
    </row>
    <row r="2542" spans="11:13" s="40" customFormat="1" x14ac:dyDescent="0.25">
      <c r="K2542" s="130"/>
      <c r="L2542" s="130"/>
      <c r="M2542" s="130"/>
    </row>
    <row r="2543" spans="11:13" s="40" customFormat="1" x14ac:dyDescent="0.25">
      <c r="K2543" s="130"/>
      <c r="L2543" s="130"/>
      <c r="M2543" s="130"/>
    </row>
    <row r="2544" spans="11:13" s="40" customFormat="1" x14ac:dyDescent="0.25">
      <c r="K2544" s="130"/>
      <c r="L2544" s="130"/>
      <c r="M2544" s="130"/>
    </row>
    <row r="2545" spans="11:13" s="40" customFormat="1" x14ac:dyDescent="0.25">
      <c r="K2545" s="130"/>
      <c r="L2545" s="130"/>
      <c r="M2545" s="130"/>
    </row>
    <row r="2546" spans="11:13" s="40" customFormat="1" x14ac:dyDescent="0.25">
      <c r="K2546" s="130"/>
      <c r="L2546" s="130"/>
      <c r="M2546" s="130"/>
    </row>
    <row r="2547" spans="11:13" s="40" customFormat="1" x14ac:dyDescent="0.25">
      <c r="K2547" s="130"/>
      <c r="L2547" s="130"/>
      <c r="M2547" s="130"/>
    </row>
    <row r="2548" spans="11:13" s="40" customFormat="1" x14ac:dyDescent="0.25">
      <c r="K2548" s="130"/>
      <c r="L2548" s="130"/>
      <c r="M2548" s="130"/>
    </row>
    <row r="2549" spans="11:13" s="40" customFormat="1" x14ac:dyDescent="0.25">
      <c r="K2549" s="130"/>
      <c r="L2549" s="130"/>
      <c r="M2549" s="130"/>
    </row>
    <row r="2550" spans="11:13" s="40" customFormat="1" x14ac:dyDescent="0.25">
      <c r="K2550" s="130"/>
      <c r="L2550" s="130"/>
      <c r="M2550" s="130"/>
    </row>
    <row r="2551" spans="11:13" s="40" customFormat="1" x14ac:dyDescent="0.25">
      <c r="K2551" s="130"/>
      <c r="L2551" s="130"/>
      <c r="M2551" s="130"/>
    </row>
    <row r="2552" spans="11:13" s="40" customFormat="1" x14ac:dyDescent="0.25">
      <c r="K2552" s="130"/>
      <c r="L2552" s="130"/>
      <c r="M2552" s="130"/>
    </row>
    <row r="2553" spans="11:13" s="40" customFormat="1" x14ac:dyDescent="0.25">
      <c r="K2553" s="130"/>
      <c r="L2553" s="130"/>
      <c r="M2553" s="130"/>
    </row>
    <row r="2554" spans="11:13" s="40" customFormat="1" x14ac:dyDescent="0.25">
      <c r="K2554" s="130"/>
      <c r="L2554" s="130"/>
      <c r="M2554" s="130"/>
    </row>
    <row r="2555" spans="11:13" s="40" customFormat="1" x14ac:dyDescent="0.25">
      <c r="K2555" s="130"/>
      <c r="L2555" s="130"/>
      <c r="M2555" s="130"/>
    </row>
    <row r="2556" spans="11:13" s="40" customFormat="1" x14ac:dyDescent="0.25">
      <c r="K2556" s="130"/>
      <c r="L2556" s="130"/>
      <c r="M2556" s="130"/>
    </row>
    <row r="2557" spans="11:13" s="40" customFormat="1" x14ac:dyDescent="0.25">
      <c r="K2557" s="130"/>
      <c r="L2557" s="130"/>
      <c r="M2557" s="130"/>
    </row>
    <row r="2558" spans="11:13" s="40" customFormat="1" x14ac:dyDescent="0.25">
      <c r="K2558" s="130"/>
      <c r="L2558" s="130"/>
      <c r="M2558" s="130"/>
    </row>
    <row r="2559" spans="11:13" s="40" customFormat="1" x14ac:dyDescent="0.25">
      <c r="K2559" s="130"/>
      <c r="L2559" s="130"/>
      <c r="M2559" s="130"/>
    </row>
    <row r="2560" spans="11:13" s="40" customFormat="1" x14ac:dyDescent="0.25">
      <c r="K2560" s="130"/>
      <c r="L2560" s="130"/>
      <c r="M2560" s="130"/>
    </row>
    <row r="2561" spans="11:13" s="40" customFormat="1" x14ac:dyDescent="0.25">
      <c r="K2561" s="130"/>
      <c r="L2561" s="130"/>
      <c r="M2561" s="130"/>
    </row>
    <row r="2562" spans="11:13" s="40" customFormat="1" x14ac:dyDescent="0.25">
      <c r="K2562" s="130"/>
      <c r="L2562" s="130"/>
      <c r="M2562" s="130"/>
    </row>
    <row r="2563" spans="11:13" s="40" customFormat="1" x14ac:dyDescent="0.25">
      <c r="K2563" s="130"/>
      <c r="L2563" s="130"/>
      <c r="M2563" s="130"/>
    </row>
    <row r="2564" spans="11:13" s="40" customFormat="1" x14ac:dyDescent="0.25">
      <c r="K2564" s="130"/>
      <c r="L2564" s="130"/>
      <c r="M2564" s="130"/>
    </row>
    <row r="2565" spans="11:13" s="40" customFormat="1" x14ac:dyDescent="0.25">
      <c r="K2565" s="130"/>
      <c r="L2565" s="130"/>
      <c r="M2565" s="130"/>
    </row>
    <row r="2566" spans="11:13" s="40" customFormat="1" x14ac:dyDescent="0.25">
      <c r="K2566" s="130"/>
      <c r="L2566" s="130"/>
      <c r="M2566" s="130"/>
    </row>
    <row r="2567" spans="11:13" s="40" customFormat="1" x14ac:dyDescent="0.25">
      <c r="K2567" s="130"/>
      <c r="L2567" s="130"/>
      <c r="M2567" s="130"/>
    </row>
    <row r="2568" spans="11:13" s="40" customFormat="1" x14ac:dyDescent="0.25">
      <c r="K2568" s="130"/>
      <c r="L2568" s="130"/>
      <c r="M2568" s="130"/>
    </row>
    <row r="2569" spans="11:13" s="40" customFormat="1" x14ac:dyDescent="0.25">
      <c r="K2569" s="130"/>
      <c r="L2569" s="130"/>
      <c r="M2569" s="130"/>
    </row>
    <row r="2570" spans="11:13" s="40" customFormat="1" x14ac:dyDescent="0.25">
      <c r="K2570" s="130"/>
      <c r="L2570" s="130"/>
      <c r="M2570" s="130"/>
    </row>
    <row r="2571" spans="11:13" s="40" customFormat="1" x14ac:dyDescent="0.25">
      <c r="K2571" s="130"/>
      <c r="L2571" s="130"/>
      <c r="M2571" s="130"/>
    </row>
    <row r="2572" spans="11:13" s="40" customFormat="1" x14ac:dyDescent="0.25">
      <c r="K2572" s="130"/>
      <c r="L2572" s="130"/>
      <c r="M2572" s="130"/>
    </row>
    <row r="2573" spans="11:13" s="40" customFormat="1" x14ac:dyDescent="0.25">
      <c r="K2573" s="130"/>
      <c r="L2573" s="130"/>
      <c r="M2573" s="130"/>
    </row>
    <row r="2574" spans="11:13" s="40" customFormat="1" x14ac:dyDescent="0.25">
      <c r="K2574" s="130"/>
      <c r="L2574" s="130"/>
      <c r="M2574" s="130"/>
    </row>
    <row r="2575" spans="11:13" s="40" customFormat="1" x14ac:dyDescent="0.25">
      <c r="K2575" s="130"/>
      <c r="L2575" s="130"/>
      <c r="M2575" s="130"/>
    </row>
    <row r="2576" spans="11:13" s="40" customFormat="1" x14ac:dyDescent="0.25">
      <c r="K2576" s="130"/>
      <c r="L2576" s="130"/>
      <c r="M2576" s="130"/>
    </row>
    <row r="2577" spans="11:13" s="40" customFormat="1" x14ac:dyDescent="0.25">
      <c r="K2577" s="130"/>
      <c r="L2577" s="130"/>
      <c r="M2577" s="130"/>
    </row>
    <row r="2578" spans="11:13" s="40" customFormat="1" x14ac:dyDescent="0.25">
      <c r="K2578" s="130"/>
      <c r="L2578" s="130"/>
      <c r="M2578" s="130"/>
    </row>
    <row r="2579" spans="11:13" s="40" customFormat="1" x14ac:dyDescent="0.25">
      <c r="K2579" s="130"/>
      <c r="L2579" s="130"/>
      <c r="M2579" s="130"/>
    </row>
    <row r="2580" spans="11:13" s="40" customFormat="1" x14ac:dyDescent="0.25">
      <c r="K2580" s="130"/>
      <c r="L2580" s="130"/>
      <c r="M2580" s="130"/>
    </row>
    <row r="2581" spans="11:13" s="40" customFormat="1" x14ac:dyDescent="0.25">
      <c r="K2581" s="130"/>
      <c r="L2581" s="130"/>
      <c r="M2581" s="130"/>
    </row>
    <row r="2582" spans="11:13" s="40" customFormat="1" x14ac:dyDescent="0.25">
      <c r="K2582" s="130"/>
      <c r="L2582" s="130"/>
      <c r="M2582" s="130"/>
    </row>
    <row r="2583" spans="11:13" s="40" customFormat="1" x14ac:dyDescent="0.25">
      <c r="K2583" s="130"/>
      <c r="L2583" s="130"/>
      <c r="M2583" s="130"/>
    </row>
    <row r="2584" spans="11:13" s="40" customFormat="1" x14ac:dyDescent="0.25">
      <c r="K2584" s="130"/>
      <c r="L2584" s="130"/>
      <c r="M2584" s="130"/>
    </row>
    <row r="2585" spans="11:13" s="40" customFormat="1" x14ac:dyDescent="0.25">
      <c r="K2585" s="130"/>
      <c r="L2585" s="130"/>
      <c r="M2585" s="130"/>
    </row>
    <row r="2586" spans="11:13" s="40" customFormat="1" x14ac:dyDescent="0.25">
      <c r="K2586" s="130"/>
      <c r="L2586" s="130"/>
      <c r="M2586" s="130"/>
    </row>
    <row r="2587" spans="11:13" s="40" customFormat="1" x14ac:dyDescent="0.25">
      <c r="K2587" s="130"/>
      <c r="L2587" s="130"/>
      <c r="M2587" s="130"/>
    </row>
    <row r="2588" spans="11:13" s="40" customFormat="1" x14ac:dyDescent="0.25">
      <c r="K2588" s="130"/>
      <c r="L2588" s="130"/>
      <c r="M2588" s="130"/>
    </row>
    <row r="2589" spans="11:13" s="40" customFormat="1" x14ac:dyDescent="0.25">
      <c r="K2589" s="130"/>
      <c r="L2589" s="130"/>
      <c r="M2589" s="130"/>
    </row>
    <row r="2590" spans="11:13" s="40" customFormat="1" x14ac:dyDescent="0.25">
      <c r="K2590" s="130"/>
      <c r="L2590" s="130"/>
      <c r="M2590" s="130"/>
    </row>
    <row r="2591" spans="11:13" s="40" customFormat="1" x14ac:dyDescent="0.25">
      <c r="K2591" s="130"/>
      <c r="L2591" s="130"/>
      <c r="M2591" s="130"/>
    </row>
    <row r="2592" spans="11:13" s="40" customFormat="1" x14ac:dyDescent="0.25">
      <c r="K2592" s="130"/>
      <c r="L2592" s="130"/>
      <c r="M2592" s="130"/>
    </row>
    <row r="2593" spans="11:13" s="40" customFormat="1" x14ac:dyDescent="0.25">
      <c r="K2593" s="130"/>
      <c r="L2593" s="130"/>
      <c r="M2593" s="130"/>
    </row>
    <row r="2594" spans="11:13" s="40" customFormat="1" x14ac:dyDescent="0.25">
      <c r="K2594" s="130"/>
      <c r="L2594" s="130"/>
      <c r="M2594" s="130"/>
    </row>
    <row r="2595" spans="11:13" s="40" customFormat="1" x14ac:dyDescent="0.25">
      <c r="K2595" s="130"/>
      <c r="L2595" s="130"/>
      <c r="M2595" s="130"/>
    </row>
    <row r="2596" spans="11:13" s="40" customFormat="1" x14ac:dyDescent="0.25">
      <c r="K2596" s="130"/>
      <c r="L2596" s="130"/>
      <c r="M2596" s="130"/>
    </row>
    <row r="2597" spans="11:13" s="40" customFormat="1" x14ac:dyDescent="0.25">
      <c r="K2597" s="130"/>
      <c r="L2597" s="130"/>
      <c r="M2597" s="130"/>
    </row>
    <row r="2598" spans="11:13" s="40" customFormat="1" x14ac:dyDescent="0.25">
      <c r="K2598" s="130"/>
      <c r="L2598" s="130"/>
      <c r="M2598" s="130"/>
    </row>
    <row r="2599" spans="11:13" s="40" customFormat="1" x14ac:dyDescent="0.25">
      <c r="K2599" s="130"/>
      <c r="L2599" s="130"/>
      <c r="M2599" s="130"/>
    </row>
    <row r="2600" spans="11:13" s="40" customFormat="1" x14ac:dyDescent="0.25">
      <c r="K2600" s="130"/>
      <c r="L2600" s="130"/>
      <c r="M2600" s="130"/>
    </row>
    <row r="2601" spans="11:13" s="40" customFormat="1" x14ac:dyDescent="0.25">
      <c r="K2601" s="130"/>
      <c r="L2601" s="130"/>
      <c r="M2601" s="130"/>
    </row>
    <row r="2602" spans="11:13" s="40" customFormat="1" x14ac:dyDescent="0.25">
      <c r="K2602" s="130"/>
      <c r="L2602" s="130"/>
      <c r="M2602" s="130"/>
    </row>
    <row r="2603" spans="11:13" s="40" customFormat="1" x14ac:dyDescent="0.25">
      <c r="K2603" s="130"/>
      <c r="L2603" s="130"/>
      <c r="M2603" s="130"/>
    </row>
    <row r="2604" spans="11:13" s="40" customFormat="1" x14ac:dyDescent="0.25">
      <c r="K2604" s="130"/>
      <c r="L2604" s="130"/>
      <c r="M2604" s="130"/>
    </row>
    <row r="2605" spans="11:13" s="40" customFormat="1" x14ac:dyDescent="0.25">
      <c r="K2605" s="130"/>
      <c r="L2605" s="130"/>
      <c r="M2605" s="130"/>
    </row>
    <row r="2606" spans="11:13" s="40" customFormat="1" x14ac:dyDescent="0.25">
      <c r="K2606" s="130"/>
      <c r="L2606" s="130"/>
      <c r="M2606" s="130"/>
    </row>
    <row r="2607" spans="11:13" s="40" customFormat="1" x14ac:dyDescent="0.25">
      <c r="K2607" s="130"/>
      <c r="L2607" s="130"/>
      <c r="M2607" s="130"/>
    </row>
    <row r="2608" spans="11:13" s="40" customFormat="1" x14ac:dyDescent="0.25">
      <c r="K2608" s="130"/>
      <c r="L2608" s="130"/>
      <c r="M2608" s="130"/>
    </row>
    <row r="2609" spans="11:13" s="40" customFormat="1" x14ac:dyDescent="0.25">
      <c r="K2609" s="130"/>
      <c r="L2609" s="130"/>
      <c r="M2609" s="130"/>
    </row>
    <row r="2610" spans="11:13" s="40" customFormat="1" x14ac:dyDescent="0.25">
      <c r="K2610" s="130"/>
      <c r="L2610" s="130"/>
      <c r="M2610" s="130"/>
    </row>
    <row r="2611" spans="11:13" s="40" customFormat="1" x14ac:dyDescent="0.25">
      <c r="K2611" s="130"/>
      <c r="L2611" s="130"/>
      <c r="M2611" s="130"/>
    </row>
    <row r="2612" spans="11:13" s="40" customFormat="1" x14ac:dyDescent="0.25">
      <c r="K2612" s="130"/>
      <c r="L2612" s="130"/>
      <c r="M2612" s="130"/>
    </row>
    <row r="2613" spans="11:13" s="40" customFormat="1" x14ac:dyDescent="0.25">
      <c r="K2613" s="130"/>
      <c r="L2613" s="130"/>
      <c r="M2613" s="130"/>
    </row>
    <row r="2614" spans="11:13" s="40" customFormat="1" x14ac:dyDescent="0.25">
      <c r="K2614" s="130"/>
      <c r="L2614" s="130"/>
      <c r="M2614" s="130"/>
    </row>
    <row r="2615" spans="11:13" s="40" customFormat="1" x14ac:dyDescent="0.25">
      <c r="K2615" s="130"/>
      <c r="L2615" s="130"/>
      <c r="M2615" s="130"/>
    </row>
    <row r="2616" spans="11:13" s="40" customFormat="1" x14ac:dyDescent="0.25">
      <c r="K2616" s="130"/>
      <c r="L2616" s="130"/>
      <c r="M2616" s="130"/>
    </row>
    <row r="2617" spans="11:13" s="40" customFormat="1" x14ac:dyDescent="0.25">
      <c r="K2617" s="130"/>
      <c r="L2617" s="130"/>
      <c r="M2617" s="130"/>
    </row>
    <row r="2618" spans="11:13" s="40" customFormat="1" x14ac:dyDescent="0.25">
      <c r="K2618" s="130"/>
      <c r="L2618" s="130"/>
      <c r="M2618" s="130"/>
    </row>
    <row r="2619" spans="11:13" s="40" customFormat="1" x14ac:dyDescent="0.25">
      <c r="K2619" s="130"/>
      <c r="L2619" s="130"/>
      <c r="M2619" s="130"/>
    </row>
    <row r="2620" spans="11:13" s="40" customFormat="1" x14ac:dyDescent="0.25">
      <c r="K2620" s="130"/>
      <c r="L2620" s="130"/>
      <c r="M2620" s="130"/>
    </row>
    <row r="2621" spans="11:13" s="40" customFormat="1" x14ac:dyDescent="0.25">
      <c r="K2621" s="130"/>
      <c r="L2621" s="130"/>
      <c r="M2621" s="130"/>
    </row>
    <row r="2622" spans="11:13" s="40" customFormat="1" x14ac:dyDescent="0.25">
      <c r="K2622" s="130"/>
      <c r="L2622" s="130"/>
      <c r="M2622" s="130"/>
    </row>
    <row r="2623" spans="11:13" s="40" customFormat="1" x14ac:dyDescent="0.25">
      <c r="K2623" s="130"/>
      <c r="L2623" s="130"/>
      <c r="M2623" s="130"/>
    </row>
    <row r="2624" spans="11:13" s="40" customFormat="1" x14ac:dyDescent="0.25">
      <c r="K2624" s="130"/>
      <c r="L2624" s="130"/>
      <c r="M2624" s="130"/>
    </row>
    <row r="2625" spans="11:13" s="40" customFormat="1" x14ac:dyDescent="0.25">
      <c r="K2625" s="130"/>
      <c r="L2625" s="130"/>
      <c r="M2625" s="130"/>
    </row>
    <row r="2626" spans="11:13" s="40" customFormat="1" x14ac:dyDescent="0.25">
      <c r="K2626" s="130"/>
      <c r="L2626" s="130"/>
      <c r="M2626" s="130"/>
    </row>
    <row r="2627" spans="11:13" s="40" customFormat="1" x14ac:dyDescent="0.25">
      <c r="K2627" s="130"/>
      <c r="L2627" s="130"/>
      <c r="M2627" s="130"/>
    </row>
    <row r="2628" spans="11:13" s="40" customFormat="1" x14ac:dyDescent="0.25">
      <c r="K2628" s="130"/>
      <c r="L2628" s="130"/>
      <c r="M2628" s="130"/>
    </row>
    <row r="2629" spans="11:13" s="40" customFormat="1" x14ac:dyDescent="0.25">
      <c r="K2629" s="130"/>
      <c r="L2629" s="130"/>
      <c r="M2629" s="130"/>
    </row>
    <row r="2630" spans="11:13" s="40" customFormat="1" x14ac:dyDescent="0.25">
      <c r="K2630" s="130"/>
      <c r="L2630" s="130"/>
      <c r="M2630" s="130"/>
    </row>
    <row r="2631" spans="11:13" s="40" customFormat="1" x14ac:dyDescent="0.25">
      <c r="K2631" s="130"/>
      <c r="L2631" s="130"/>
      <c r="M2631" s="130"/>
    </row>
    <row r="2632" spans="11:13" s="40" customFormat="1" x14ac:dyDescent="0.25">
      <c r="K2632" s="130"/>
      <c r="L2632" s="130"/>
      <c r="M2632" s="130"/>
    </row>
    <row r="2633" spans="11:13" s="40" customFormat="1" x14ac:dyDescent="0.25">
      <c r="K2633" s="130"/>
      <c r="L2633" s="130"/>
      <c r="M2633" s="130"/>
    </row>
    <row r="2634" spans="11:13" s="40" customFormat="1" x14ac:dyDescent="0.25">
      <c r="K2634" s="130"/>
      <c r="L2634" s="130"/>
      <c r="M2634" s="130"/>
    </row>
    <row r="2635" spans="11:13" s="40" customFormat="1" x14ac:dyDescent="0.25">
      <c r="K2635" s="130"/>
      <c r="L2635" s="130"/>
      <c r="M2635" s="130"/>
    </row>
    <row r="2636" spans="11:13" s="40" customFormat="1" x14ac:dyDescent="0.25">
      <c r="K2636" s="130"/>
      <c r="L2636" s="130"/>
      <c r="M2636" s="130"/>
    </row>
    <row r="2637" spans="11:13" s="40" customFormat="1" x14ac:dyDescent="0.25">
      <c r="K2637" s="130"/>
      <c r="L2637" s="130"/>
      <c r="M2637" s="130"/>
    </row>
    <row r="2638" spans="11:13" s="40" customFormat="1" x14ac:dyDescent="0.25">
      <c r="K2638" s="130"/>
      <c r="L2638" s="130"/>
      <c r="M2638" s="130"/>
    </row>
    <row r="2639" spans="11:13" s="40" customFormat="1" x14ac:dyDescent="0.25">
      <c r="K2639" s="130"/>
      <c r="L2639" s="130"/>
      <c r="M2639" s="130"/>
    </row>
    <row r="2640" spans="11:13" s="40" customFormat="1" x14ac:dyDescent="0.25">
      <c r="K2640" s="130"/>
      <c r="L2640" s="130"/>
      <c r="M2640" s="130"/>
    </row>
    <row r="2641" spans="11:13" s="40" customFormat="1" x14ac:dyDescent="0.25">
      <c r="K2641" s="130"/>
      <c r="L2641" s="130"/>
      <c r="M2641" s="130"/>
    </row>
    <row r="2642" spans="11:13" s="40" customFormat="1" x14ac:dyDescent="0.25">
      <c r="K2642" s="130"/>
      <c r="L2642" s="130"/>
      <c r="M2642" s="130"/>
    </row>
    <row r="2643" spans="11:13" s="40" customFormat="1" x14ac:dyDescent="0.25">
      <c r="K2643" s="130"/>
      <c r="L2643" s="130"/>
      <c r="M2643" s="130"/>
    </row>
    <row r="2644" spans="11:13" s="40" customFormat="1" x14ac:dyDescent="0.25">
      <c r="K2644" s="130"/>
      <c r="L2644" s="130"/>
      <c r="M2644" s="130"/>
    </row>
    <row r="2645" spans="11:13" s="40" customFormat="1" x14ac:dyDescent="0.25">
      <c r="K2645" s="130"/>
      <c r="L2645" s="130"/>
      <c r="M2645" s="130"/>
    </row>
    <row r="2646" spans="11:13" s="40" customFormat="1" x14ac:dyDescent="0.25">
      <c r="K2646" s="130"/>
      <c r="L2646" s="130"/>
      <c r="M2646" s="130"/>
    </row>
    <row r="2647" spans="11:13" s="40" customFormat="1" x14ac:dyDescent="0.25">
      <c r="K2647" s="130"/>
      <c r="L2647" s="130"/>
      <c r="M2647" s="130"/>
    </row>
    <row r="2648" spans="11:13" s="40" customFormat="1" x14ac:dyDescent="0.25">
      <c r="K2648" s="130"/>
      <c r="L2648" s="130"/>
      <c r="M2648" s="130"/>
    </row>
    <row r="2649" spans="11:13" s="40" customFormat="1" x14ac:dyDescent="0.25">
      <c r="K2649" s="130"/>
      <c r="L2649" s="130"/>
      <c r="M2649" s="130"/>
    </row>
    <row r="2650" spans="11:13" s="40" customFormat="1" x14ac:dyDescent="0.25">
      <c r="K2650" s="130"/>
      <c r="L2650" s="130"/>
      <c r="M2650" s="130"/>
    </row>
    <row r="2651" spans="11:13" s="40" customFormat="1" x14ac:dyDescent="0.25">
      <c r="K2651" s="130"/>
      <c r="L2651" s="130"/>
      <c r="M2651" s="130"/>
    </row>
    <row r="2652" spans="11:13" s="40" customFormat="1" x14ac:dyDescent="0.25">
      <c r="K2652" s="130"/>
      <c r="L2652" s="130"/>
      <c r="M2652" s="130"/>
    </row>
    <row r="2653" spans="11:13" s="40" customFormat="1" x14ac:dyDescent="0.25">
      <c r="K2653" s="130"/>
      <c r="L2653" s="130"/>
      <c r="M2653" s="130"/>
    </row>
    <row r="2654" spans="11:13" s="40" customFormat="1" x14ac:dyDescent="0.25">
      <c r="K2654" s="130"/>
      <c r="L2654" s="130"/>
      <c r="M2654" s="130"/>
    </row>
    <row r="2655" spans="11:13" s="40" customFormat="1" x14ac:dyDescent="0.25">
      <c r="K2655" s="130"/>
      <c r="L2655" s="130"/>
      <c r="M2655" s="130"/>
    </row>
    <row r="2656" spans="11:13" s="40" customFormat="1" x14ac:dyDescent="0.25">
      <c r="K2656" s="130"/>
      <c r="L2656" s="130"/>
      <c r="M2656" s="130"/>
    </row>
    <row r="2657" spans="11:13" s="40" customFormat="1" x14ac:dyDescent="0.25">
      <c r="K2657" s="130"/>
      <c r="L2657" s="130"/>
      <c r="M2657" s="130"/>
    </row>
    <row r="2658" spans="11:13" s="40" customFormat="1" x14ac:dyDescent="0.25">
      <c r="K2658" s="130"/>
      <c r="L2658" s="130"/>
      <c r="M2658" s="130"/>
    </row>
    <row r="2659" spans="11:13" s="40" customFormat="1" x14ac:dyDescent="0.25">
      <c r="K2659" s="130"/>
      <c r="L2659" s="130"/>
      <c r="M2659" s="130"/>
    </row>
    <row r="2660" spans="11:13" s="40" customFormat="1" x14ac:dyDescent="0.25">
      <c r="K2660" s="130"/>
      <c r="L2660" s="130"/>
      <c r="M2660" s="130"/>
    </row>
    <row r="2661" spans="11:13" s="40" customFormat="1" x14ac:dyDescent="0.25">
      <c r="K2661" s="130"/>
      <c r="L2661" s="130"/>
      <c r="M2661" s="130"/>
    </row>
    <row r="2662" spans="11:13" s="40" customFormat="1" x14ac:dyDescent="0.25">
      <c r="K2662" s="130"/>
      <c r="L2662" s="130"/>
      <c r="M2662" s="130"/>
    </row>
    <row r="2663" spans="11:13" s="40" customFormat="1" x14ac:dyDescent="0.25">
      <c r="K2663" s="130"/>
      <c r="L2663" s="130"/>
      <c r="M2663" s="130"/>
    </row>
    <row r="2664" spans="11:13" s="40" customFormat="1" x14ac:dyDescent="0.25">
      <c r="K2664" s="130"/>
      <c r="L2664" s="130"/>
      <c r="M2664" s="130"/>
    </row>
    <row r="2665" spans="11:13" s="40" customFormat="1" x14ac:dyDescent="0.25">
      <c r="K2665" s="130"/>
      <c r="L2665" s="130"/>
      <c r="M2665" s="130"/>
    </row>
    <row r="2666" spans="11:13" s="40" customFormat="1" x14ac:dyDescent="0.25">
      <c r="K2666" s="130"/>
      <c r="L2666" s="130"/>
      <c r="M2666" s="130"/>
    </row>
    <row r="2667" spans="11:13" s="40" customFormat="1" x14ac:dyDescent="0.25">
      <c r="K2667" s="130"/>
      <c r="L2667" s="130"/>
      <c r="M2667" s="130"/>
    </row>
    <row r="2668" spans="11:13" s="40" customFormat="1" x14ac:dyDescent="0.25">
      <c r="K2668" s="130"/>
      <c r="L2668" s="130"/>
      <c r="M2668" s="130"/>
    </row>
    <row r="2669" spans="11:13" s="40" customFormat="1" x14ac:dyDescent="0.25">
      <c r="K2669" s="130"/>
      <c r="L2669" s="130"/>
      <c r="M2669" s="130"/>
    </row>
    <row r="2670" spans="11:13" s="40" customFormat="1" x14ac:dyDescent="0.25">
      <c r="K2670" s="130"/>
      <c r="L2670" s="130"/>
      <c r="M2670" s="130"/>
    </row>
    <row r="2671" spans="11:13" s="40" customFormat="1" x14ac:dyDescent="0.25">
      <c r="K2671" s="130"/>
      <c r="L2671" s="130"/>
      <c r="M2671" s="130"/>
    </row>
    <row r="2672" spans="11:13" s="40" customFormat="1" x14ac:dyDescent="0.25">
      <c r="K2672" s="130"/>
      <c r="L2672" s="130"/>
      <c r="M2672" s="130"/>
    </row>
    <row r="2673" spans="11:13" s="40" customFormat="1" x14ac:dyDescent="0.25">
      <c r="K2673" s="130"/>
      <c r="L2673" s="130"/>
      <c r="M2673" s="130"/>
    </row>
    <row r="2674" spans="11:13" s="40" customFormat="1" x14ac:dyDescent="0.25">
      <c r="K2674" s="130"/>
      <c r="L2674" s="130"/>
      <c r="M2674" s="130"/>
    </row>
    <row r="2675" spans="11:13" s="40" customFormat="1" x14ac:dyDescent="0.25">
      <c r="K2675" s="130"/>
      <c r="L2675" s="130"/>
      <c r="M2675" s="130"/>
    </row>
    <row r="2676" spans="11:13" s="40" customFormat="1" x14ac:dyDescent="0.25">
      <c r="K2676" s="130"/>
      <c r="L2676" s="130"/>
      <c r="M2676" s="130"/>
    </row>
    <row r="2677" spans="11:13" s="40" customFormat="1" x14ac:dyDescent="0.25">
      <c r="K2677" s="130"/>
      <c r="L2677" s="130"/>
      <c r="M2677" s="130"/>
    </row>
    <row r="2678" spans="11:13" s="40" customFormat="1" x14ac:dyDescent="0.25">
      <c r="K2678" s="130"/>
      <c r="L2678" s="130"/>
      <c r="M2678" s="130"/>
    </row>
    <row r="2679" spans="11:13" s="40" customFormat="1" x14ac:dyDescent="0.25">
      <c r="K2679" s="130"/>
      <c r="L2679" s="130"/>
      <c r="M2679" s="130"/>
    </row>
    <row r="2680" spans="11:13" s="40" customFormat="1" x14ac:dyDescent="0.25">
      <c r="K2680" s="130"/>
      <c r="L2680" s="130"/>
      <c r="M2680" s="130"/>
    </row>
    <row r="2681" spans="11:13" s="40" customFormat="1" x14ac:dyDescent="0.25">
      <c r="K2681" s="130"/>
      <c r="L2681" s="130"/>
      <c r="M2681" s="130"/>
    </row>
    <row r="2682" spans="11:13" s="40" customFormat="1" x14ac:dyDescent="0.25">
      <c r="K2682" s="130"/>
      <c r="L2682" s="130"/>
      <c r="M2682" s="130"/>
    </row>
    <row r="2683" spans="11:13" s="40" customFormat="1" x14ac:dyDescent="0.25">
      <c r="K2683" s="130"/>
      <c r="L2683" s="130"/>
      <c r="M2683" s="130"/>
    </row>
    <row r="2684" spans="11:13" s="40" customFormat="1" x14ac:dyDescent="0.25">
      <c r="K2684" s="130"/>
      <c r="L2684" s="130"/>
      <c r="M2684" s="130"/>
    </row>
    <row r="2685" spans="11:13" s="40" customFormat="1" x14ac:dyDescent="0.25">
      <c r="K2685" s="130"/>
      <c r="L2685" s="130"/>
      <c r="M2685" s="130"/>
    </row>
    <row r="2686" spans="11:13" s="40" customFormat="1" x14ac:dyDescent="0.25">
      <c r="K2686" s="130"/>
      <c r="L2686" s="130"/>
      <c r="M2686" s="130"/>
    </row>
    <row r="2687" spans="11:13" s="40" customFormat="1" x14ac:dyDescent="0.25">
      <c r="K2687" s="130"/>
      <c r="L2687" s="130"/>
      <c r="M2687" s="130"/>
    </row>
    <row r="2688" spans="11:13" s="40" customFormat="1" x14ac:dyDescent="0.25">
      <c r="K2688" s="130"/>
      <c r="L2688" s="130"/>
      <c r="M2688" s="130"/>
    </row>
    <row r="2689" spans="11:13" s="40" customFormat="1" x14ac:dyDescent="0.25">
      <c r="K2689" s="130"/>
      <c r="L2689" s="130"/>
      <c r="M2689" s="130"/>
    </row>
    <row r="2690" spans="11:13" s="40" customFormat="1" x14ac:dyDescent="0.25">
      <c r="K2690" s="130"/>
      <c r="L2690" s="130"/>
      <c r="M2690" s="130"/>
    </row>
    <row r="2691" spans="11:13" s="40" customFormat="1" x14ac:dyDescent="0.25">
      <c r="K2691" s="130"/>
      <c r="L2691" s="130"/>
      <c r="M2691" s="130"/>
    </row>
    <row r="2692" spans="11:13" s="40" customFormat="1" x14ac:dyDescent="0.25">
      <c r="K2692" s="130"/>
      <c r="L2692" s="130"/>
      <c r="M2692" s="130"/>
    </row>
    <row r="2693" spans="11:13" s="40" customFormat="1" x14ac:dyDescent="0.25">
      <c r="K2693" s="130"/>
      <c r="L2693" s="130"/>
      <c r="M2693" s="130"/>
    </row>
    <row r="2694" spans="11:13" s="40" customFormat="1" x14ac:dyDescent="0.25">
      <c r="K2694" s="130"/>
      <c r="L2694" s="130"/>
      <c r="M2694" s="130"/>
    </row>
    <row r="2695" spans="11:13" s="40" customFormat="1" x14ac:dyDescent="0.25">
      <c r="K2695" s="130"/>
      <c r="L2695" s="130"/>
      <c r="M2695" s="130"/>
    </row>
    <row r="2696" spans="11:13" s="40" customFormat="1" x14ac:dyDescent="0.25">
      <c r="K2696" s="130"/>
      <c r="L2696" s="130"/>
      <c r="M2696" s="130"/>
    </row>
    <row r="2697" spans="11:13" s="40" customFormat="1" x14ac:dyDescent="0.25">
      <c r="K2697" s="130"/>
      <c r="L2697" s="130"/>
      <c r="M2697" s="130"/>
    </row>
    <row r="2698" spans="11:13" s="40" customFormat="1" x14ac:dyDescent="0.25">
      <c r="K2698" s="130"/>
      <c r="L2698" s="130"/>
      <c r="M2698" s="130"/>
    </row>
    <row r="2699" spans="11:13" s="40" customFormat="1" x14ac:dyDescent="0.25">
      <c r="K2699" s="130"/>
      <c r="L2699" s="130"/>
      <c r="M2699" s="130"/>
    </row>
    <row r="2700" spans="11:13" s="40" customFormat="1" x14ac:dyDescent="0.25">
      <c r="K2700" s="130"/>
      <c r="L2700" s="130"/>
      <c r="M2700" s="130"/>
    </row>
    <row r="2701" spans="11:13" s="40" customFormat="1" x14ac:dyDescent="0.25">
      <c r="K2701" s="130"/>
      <c r="L2701" s="130"/>
      <c r="M2701" s="130"/>
    </row>
    <row r="2702" spans="11:13" s="40" customFormat="1" x14ac:dyDescent="0.25">
      <c r="K2702" s="130"/>
      <c r="L2702" s="130"/>
      <c r="M2702" s="130"/>
    </row>
    <row r="2703" spans="11:13" s="40" customFormat="1" x14ac:dyDescent="0.25">
      <c r="K2703" s="130"/>
      <c r="L2703" s="130"/>
      <c r="M2703" s="130"/>
    </row>
    <row r="2704" spans="11:13" s="40" customFormat="1" x14ac:dyDescent="0.25">
      <c r="K2704" s="130"/>
      <c r="L2704" s="130"/>
      <c r="M2704" s="130"/>
    </row>
    <row r="2705" spans="11:13" s="40" customFormat="1" x14ac:dyDescent="0.25">
      <c r="K2705" s="130"/>
      <c r="L2705" s="130"/>
      <c r="M2705" s="130"/>
    </row>
    <row r="2706" spans="11:13" s="40" customFormat="1" x14ac:dyDescent="0.25">
      <c r="K2706" s="130"/>
      <c r="L2706" s="130"/>
      <c r="M2706" s="130"/>
    </row>
    <row r="2707" spans="11:13" s="40" customFormat="1" x14ac:dyDescent="0.25">
      <c r="K2707" s="130"/>
      <c r="L2707" s="130"/>
      <c r="M2707" s="130"/>
    </row>
    <row r="2708" spans="11:13" s="40" customFormat="1" x14ac:dyDescent="0.25">
      <c r="K2708" s="130"/>
      <c r="L2708" s="130"/>
      <c r="M2708" s="130"/>
    </row>
    <row r="2709" spans="11:13" s="40" customFormat="1" x14ac:dyDescent="0.25">
      <c r="K2709" s="130"/>
      <c r="L2709" s="130"/>
      <c r="M2709" s="130"/>
    </row>
    <row r="2710" spans="11:13" s="40" customFormat="1" x14ac:dyDescent="0.25">
      <c r="K2710" s="130"/>
      <c r="L2710" s="130"/>
      <c r="M2710" s="130"/>
    </row>
    <row r="2711" spans="11:13" s="40" customFormat="1" x14ac:dyDescent="0.25">
      <c r="K2711" s="130"/>
      <c r="L2711" s="130"/>
      <c r="M2711" s="130"/>
    </row>
    <row r="2712" spans="11:13" s="40" customFormat="1" x14ac:dyDescent="0.25">
      <c r="K2712" s="130"/>
      <c r="L2712" s="130"/>
      <c r="M2712" s="130"/>
    </row>
    <row r="2713" spans="11:13" s="40" customFormat="1" x14ac:dyDescent="0.25">
      <c r="K2713" s="130"/>
      <c r="L2713" s="130"/>
      <c r="M2713" s="130"/>
    </row>
    <row r="2714" spans="11:13" s="40" customFormat="1" x14ac:dyDescent="0.25">
      <c r="K2714" s="130"/>
      <c r="L2714" s="130"/>
      <c r="M2714" s="130"/>
    </row>
    <row r="2715" spans="11:13" s="40" customFormat="1" x14ac:dyDescent="0.25">
      <c r="K2715" s="130"/>
      <c r="L2715" s="130"/>
      <c r="M2715" s="130"/>
    </row>
    <row r="2716" spans="11:13" s="40" customFormat="1" x14ac:dyDescent="0.25">
      <c r="K2716" s="130"/>
      <c r="L2716" s="130"/>
      <c r="M2716" s="130"/>
    </row>
    <row r="2717" spans="11:13" s="40" customFormat="1" x14ac:dyDescent="0.25">
      <c r="K2717" s="130"/>
      <c r="L2717" s="130"/>
      <c r="M2717" s="130"/>
    </row>
    <row r="2718" spans="11:13" s="40" customFormat="1" x14ac:dyDescent="0.25">
      <c r="K2718" s="130"/>
      <c r="L2718" s="130"/>
      <c r="M2718" s="130"/>
    </row>
    <row r="2719" spans="11:13" s="40" customFormat="1" x14ac:dyDescent="0.25">
      <c r="K2719" s="130"/>
      <c r="L2719" s="130"/>
      <c r="M2719" s="130"/>
    </row>
    <row r="2720" spans="11:13" s="40" customFormat="1" x14ac:dyDescent="0.25">
      <c r="K2720" s="130"/>
      <c r="L2720" s="130"/>
      <c r="M2720" s="130"/>
    </row>
    <row r="2721" spans="11:13" s="40" customFormat="1" x14ac:dyDescent="0.25">
      <c r="K2721" s="130"/>
      <c r="L2721" s="130"/>
      <c r="M2721" s="130"/>
    </row>
    <row r="2722" spans="11:13" s="40" customFormat="1" x14ac:dyDescent="0.25">
      <c r="K2722" s="130"/>
      <c r="L2722" s="130"/>
      <c r="M2722" s="130"/>
    </row>
    <row r="2723" spans="11:13" s="40" customFormat="1" x14ac:dyDescent="0.25">
      <c r="K2723" s="130"/>
      <c r="L2723" s="130"/>
      <c r="M2723" s="130"/>
    </row>
    <row r="2724" spans="11:13" s="40" customFormat="1" x14ac:dyDescent="0.25">
      <c r="K2724" s="130"/>
      <c r="L2724" s="130"/>
      <c r="M2724" s="130"/>
    </row>
    <row r="2725" spans="11:13" s="40" customFormat="1" x14ac:dyDescent="0.25">
      <c r="K2725" s="130"/>
      <c r="L2725" s="130"/>
      <c r="M2725" s="130"/>
    </row>
    <row r="2726" spans="11:13" s="40" customFormat="1" x14ac:dyDescent="0.25">
      <c r="K2726" s="130"/>
      <c r="L2726" s="130"/>
      <c r="M2726" s="130"/>
    </row>
    <row r="2727" spans="11:13" s="40" customFormat="1" x14ac:dyDescent="0.25">
      <c r="K2727" s="130"/>
      <c r="L2727" s="130"/>
      <c r="M2727" s="130"/>
    </row>
    <row r="2728" spans="11:13" s="40" customFormat="1" x14ac:dyDescent="0.25">
      <c r="K2728" s="130"/>
      <c r="L2728" s="130"/>
      <c r="M2728" s="130"/>
    </row>
    <row r="2729" spans="11:13" s="40" customFormat="1" x14ac:dyDescent="0.25">
      <c r="K2729" s="130"/>
      <c r="L2729" s="130"/>
      <c r="M2729" s="130"/>
    </row>
    <row r="2730" spans="11:13" s="40" customFormat="1" x14ac:dyDescent="0.25">
      <c r="K2730" s="130"/>
      <c r="L2730" s="130"/>
      <c r="M2730" s="130"/>
    </row>
    <row r="2731" spans="11:13" s="40" customFormat="1" x14ac:dyDescent="0.25">
      <c r="K2731" s="130"/>
      <c r="L2731" s="130"/>
      <c r="M2731" s="130"/>
    </row>
    <row r="2732" spans="11:13" s="40" customFormat="1" x14ac:dyDescent="0.25">
      <c r="K2732" s="130"/>
      <c r="L2732" s="130"/>
      <c r="M2732" s="130"/>
    </row>
    <row r="2733" spans="11:13" s="40" customFormat="1" x14ac:dyDescent="0.25">
      <c r="K2733" s="130"/>
      <c r="L2733" s="130"/>
      <c r="M2733" s="130"/>
    </row>
    <row r="2734" spans="11:13" s="40" customFormat="1" x14ac:dyDescent="0.25">
      <c r="K2734" s="130"/>
      <c r="L2734" s="130"/>
      <c r="M2734" s="130"/>
    </row>
    <row r="2735" spans="11:13" s="40" customFormat="1" x14ac:dyDescent="0.25">
      <c r="K2735" s="130"/>
      <c r="L2735" s="130"/>
      <c r="M2735" s="130"/>
    </row>
    <row r="2736" spans="11:13" s="40" customFormat="1" x14ac:dyDescent="0.25">
      <c r="K2736" s="130"/>
      <c r="L2736" s="130"/>
      <c r="M2736" s="130"/>
    </row>
    <row r="2737" spans="11:13" s="40" customFormat="1" x14ac:dyDescent="0.25">
      <c r="K2737" s="130"/>
      <c r="L2737" s="130"/>
      <c r="M2737" s="130"/>
    </row>
    <row r="2738" spans="11:13" s="40" customFormat="1" x14ac:dyDescent="0.25">
      <c r="K2738" s="130"/>
      <c r="L2738" s="130"/>
      <c r="M2738" s="130"/>
    </row>
    <row r="2739" spans="11:13" s="40" customFormat="1" x14ac:dyDescent="0.25">
      <c r="K2739" s="130"/>
      <c r="L2739" s="130"/>
      <c r="M2739" s="130"/>
    </row>
    <row r="2740" spans="11:13" s="40" customFormat="1" x14ac:dyDescent="0.25">
      <c r="K2740" s="130"/>
      <c r="L2740" s="130"/>
      <c r="M2740" s="130"/>
    </row>
    <row r="2741" spans="11:13" s="40" customFormat="1" x14ac:dyDescent="0.25">
      <c r="K2741" s="130"/>
      <c r="L2741" s="130"/>
      <c r="M2741" s="130"/>
    </row>
    <row r="2742" spans="11:13" s="40" customFormat="1" x14ac:dyDescent="0.25">
      <c r="K2742" s="130"/>
      <c r="L2742" s="130"/>
      <c r="M2742" s="130"/>
    </row>
    <row r="2743" spans="11:13" s="40" customFormat="1" x14ac:dyDescent="0.25">
      <c r="K2743" s="130"/>
      <c r="L2743" s="130"/>
      <c r="M2743" s="130"/>
    </row>
    <row r="2744" spans="11:13" s="40" customFormat="1" x14ac:dyDescent="0.25">
      <c r="K2744" s="130"/>
      <c r="L2744" s="130"/>
      <c r="M2744" s="130"/>
    </row>
    <row r="2745" spans="11:13" s="40" customFormat="1" x14ac:dyDescent="0.25">
      <c r="K2745" s="130"/>
      <c r="L2745" s="130"/>
      <c r="M2745" s="130"/>
    </row>
    <row r="2746" spans="11:13" s="40" customFormat="1" x14ac:dyDescent="0.25">
      <c r="K2746" s="130"/>
      <c r="L2746" s="130"/>
      <c r="M2746" s="130"/>
    </row>
    <row r="2747" spans="11:13" s="40" customFormat="1" x14ac:dyDescent="0.25">
      <c r="K2747" s="130"/>
      <c r="L2747" s="130"/>
      <c r="M2747" s="130"/>
    </row>
    <row r="2748" spans="11:13" s="40" customFormat="1" x14ac:dyDescent="0.25">
      <c r="K2748" s="130"/>
      <c r="L2748" s="130"/>
      <c r="M2748" s="130"/>
    </row>
    <row r="2749" spans="11:13" s="40" customFormat="1" x14ac:dyDescent="0.25">
      <c r="K2749" s="130"/>
      <c r="L2749" s="130"/>
      <c r="M2749" s="130"/>
    </row>
    <row r="2750" spans="11:13" s="40" customFormat="1" x14ac:dyDescent="0.25">
      <c r="K2750" s="130"/>
      <c r="L2750" s="130"/>
      <c r="M2750" s="130"/>
    </row>
    <row r="2751" spans="11:13" s="40" customFormat="1" x14ac:dyDescent="0.25">
      <c r="K2751" s="130"/>
      <c r="L2751" s="130"/>
      <c r="M2751" s="130"/>
    </row>
    <row r="2752" spans="11:13" s="40" customFormat="1" x14ac:dyDescent="0.25">
      <c r="K2752" s="130"/>
      <c r="L2752" s="130"/>
      <c r="M2752" s="130"/>
    </row>
    <row r="2753" spans="11:13" s="40" customFormat="1" x14ac:dyDescent="0.25">
      <c r="K2753" s="130"/>
      <c r="L2753" s="130"/>
      <c r="M2753" s="130"/>
    </row>
    <row r="2754" spans="11:13" s="40" customFormat="1" x14ac:dyDescent="0.25">
      <c r="K2754" s="130"/>
      <c r="L2754" s="130"/>
      <c r="M2754" s="130"/>
    </row>
    <row r="2755" spans="11:13" s="40" customFormat="1" x14ac:dyDescent="0.25">
      <c r="K2755" s="130"/>
      <c r="L2755" s="130"/>
      <c r="M2755" s="130"/>
    </row>
    <row r="2756" spans="11:13" s="40" customFormat="1" x14ac:dyDescent="0.25">
      <c r="K2756" s="130"/>
      <c r="L2756" s="130"/>
      <c r="M2756" s="130"/>
    </row>
    <row r="2757" spans="11:13" s="40" customFormat="1" x14ac:dyDescent="0.25">
      <c r="K2757" s="130"/>
      <c r="L2757" s="130"/>
      <c r="M2757" s="130"/>
    </row>
    <row r="2758" spans="11:13" s="40" customFormat="1" x14ac:dyDescent="0.25">
      <c r="K2758" s="130"/>
      <c r="L2758" s="130"/>
      <c r="M2758" s="130"/>
    </row>
    <row r="2759" spans="11:13" s="40" customFormat="1" x14ac:dyDescent="0.25">
      <c r="K2759" s="130"/>
      <c r="L2759" s="130"/>
      <c r="M2759" s="130"/>
    </row>
    <row r="2760" spans="11:13" s="40" customFormat="1" x14ac:dyDescent="0.25">
      <c r="K2760" s="130"/>
      <c r="L2760" s="130"/>
      <c r="M2760" s="130"/>
    </row>
    <row r="2761" spans="11:13" s="40" customFormat="1" x14ac:dyDescent="0.25">
      <c r="K2761" s="130"/>
      <c r="L2761" s="130"/>
      <c r="M2761" s="130"/>
    </row>
    <row r="2762" spans="11:13" s="40" customFormat="1" x14ac:dyDescent="0.25">
      <c r="K2762" s="130"/>
      <c r="L2762" s="130"/>
      <c r="M2762" s="130"/>
    </row>
    <row r="2763" spans="11:13" s="40" customFormat="1" x14ac:dyDescent="0.25">
      <c r="K2763" s="130"/>
      <c r="L2763" s="130"/>
      <c r="M2763" s="130"/>
    </row>
    <row r="2764" spans="11:13" s="40" customFormat="1" x14ac:dyDescent="0.25">
      <c r="K2764" s="130"/>
      <c r="L2764" s="130"/>
      <c r="M2764" s="130"/>
    </row>
    <row r="2765" spans="11:13" s="40" customFormat="1" x14ac:dyDescent="0.25">
      <c r="K2765" s="130"/>
      <c r="L2765" s="130"/>
      <c r="M2765" s="130"/>
    </row>
    <row r="2766" spans="11:13" s="40" customFormat="1" x14ac:dyDescent="0.25">
      <c r="K2766" s="130"/>
      <c r="L2766" s="130"/>
      <c r="M2766" s="130"/>
    </row>
    <row r="2767" spans="11:13" s="40" customFormat="1" x14ac:dyDescent="0.25">
      <c r="K2767" s="130"/>
      <c r="L2767" s="130"/>
      <c r="M2767" s="130"/>
    </row>
    <row r="2768" spans="11:13" s="40" customFormat="1" x14ac:dyDescent="0.25">
      <c r="K2768" s="130"/>
      <c r="L2768" s="130"/>
      <c r="M2768" s="130"/>
    </row>
    <row r="2769" spans="11:13" s="40" customFormat="1" x14ac:dyDescent="0.25">
      <c r="K2769" s="130"/>
      <c r="L2769" s="130"/>
      <c r="M2769" s="130"/>
    </row>
    <row r="2770" spans="11:13" s="40" customFormat="1" x14ac:dyDescent="0.25">
      <c r="K2770" s="130"/>
      <c r="L2770" s="130"/>
      <c r="M2770" s="130"/>
    </row>
    <row r="2771" spans="11:13" s="40" customFormat="1" x14ac:dyDescent="0.25">
      <c r="K2771" s="130"/>
      <c r="L2771" s="130"/>
      <c r="M2771" s="130"/>
    </row>
    <row r="2772" spans="11:13" s="40" customFormat="1" x14ac:dyDescent="0.25">
      <c r="K2772" s="130"/>
      <c r="L2772" s="130"/>
      <c r="M2772" s="130"/>
    </row>
    <row r="2773" spans="11:13" s="40" customFormat="1" x14ac:dyDescent="0.25">
      <c r="K2773" s="130"/>
      <c r="L2773" s="130"/>
      <c r="M2773" s="130"/>
    </row>
    <row r="2774" spans="11:13" s="40" customFormat="1" x14ac:dyDescent="0.25">
      <c r="K2774" s="130"/>
      <c r="L2774" s="130"/>
      <c r="M2774" s="130"/>
    </row>
    <row r="2775" spans="11:13" s="40" customFormat="1" x14ac:dyDescent="0.25">
      <c r="K2775" s="130"/>
      <c r="L2775" s="130"/>
      <c r="M2775" s="130"/>
    </row>
    <row r="2776" spans="11:13" s="40" customFormat="1" x14ac:dyDescent="0.25">
      <c r="K2776" s="130"/>
      <c r="L2776" s="130"/>
      <c r="M2776" s="130"/>
    </row>
    <row r="2777" spans="11:13" s="40" customFormat="1" x14ac:dyDescent="0.25">
      <c r="K2777" s="130"/>
      <c r="L2777" s="130"/>
      <c r="M2777" s="130"/>
    </row>
    <row r="2778" spans="11:13" s="40" customFormat="1" x14ac:dyDescent="0.25">
      <c r="K2778" s="130"/>
      <c r="L2778" s="130"/>
      <c r="M2778" s="130"/>
    </row>
    <row r="2779" spans="11:13" s="40" customFormat="1" x14ac:dyDescent="0.25">
      <c r="K2779" s="130"/>
      <c r="L2779" s="130"/>
      <c r="M2779" s="130"/>
    </row>
    <row r="2780" spans="11:13" s="40" customFormat="1" x14ac:dyDescent="0.25">
      <c r="K2780" s="130"/>
      <c r="L2780" s="130"/>
      <c r="M2780" s="130"/>
    </row>
    <row r="2781" spans="11:13" s="40" customFormat="1" x14ac:dyDescent="0.25">
      <c r="K2781" s="130"/>
      <c r="L2781" s="130"/>
      <c r="M2781" s="130"/>
    </row>
    <row r="2782" spans="11:13" s="40" customFormat="1" x14ac:dyDescent="0.25">
      <c r="K2782" s="130"/>
      <c r="L2782" s="130"/>
      <c r="M2782" s="130"/>
    </row>
    <row r="2783" spans="11:13" s="40" customFormat="1" x14ac:dyDescent="0.25">
      <c r="K2783" s="130"/>
      <c r="L2783" s="130"/>
      <c r="M2783" s="130"/>
    </row>
    <row r="2784" spans="11:13" s="40" customFormat="1" x14ac:dyDescent="0.25">
      <c r="K2784" s="130"/>
      <c r="L2784" s="130"/>
      <c r="M2784" s="130"/>
    </row>
    <row r="2785" spans="11:13" s="40" customFormat="1" x14ac:dyDescent="0.25">
      <c r="K2785" s="130"/>
      <c r="L2785" s="130"/>
      <c r="M2785" s="130"/>
    </row>
    <row r="2786" spans="11:13" s="40" customFormat="1" x14ac:dyDescent="0.25">
      <c r="K2786" s="130"/>
      <c r="L2786" s="130"/>
      <c r="M2786" s="130"/>
    </row>
    <row r="2787" spans="11:13" s="40" customFormat="1" x14ac:dyDescent="0.25">
      <c r="K2787" s="130"/>
      <c r="L2787" s="130"/>
      <c r="M2787" s="130"/>
    </row>
    <row r="2788" spans="11:13" s="40" customFormat="1" x14ac:dyDescent="0.25">
      <c r="K2788" s="130"/>
      <c r="L2788" s="130"/>
      <c r="M2788" s="130"/>
    </row>
    <row r="2789" spans="11:13" s="40" customFormat="1" x14ac:dyDescent="0.25">
      <c r="K2789" s="130"/>
      <c r="L2789" s="130"/>
      <c r="M2789" s="130"/>
    </row>
    <row r="2790" spans="11:13" s="40" customFormat="1" x14ac:dyDescent="0.25">
      <c r="K2790" s="130"/>
      <c r="L2790" s="130"/>
      <c r="M2790" s="130"/>
    </row>
    <row r="2791" spans="11:13" s="40" customFormat="1" x14ac:dyDescent="0.25">
      <c r="K2791" s="130"/>
      <c r="L2791" s="130"/>
      <c r="M2791" s="130"/>
    </row>
    <row r="2792" spans="11:13" s="40" customFormat="1" x14ac:dyDescent="0.25">
      <c r="K2792" s="130"/>
      <c r="L2792" s="130"/>
      <c r="M2792" s="130"/>
    </row>
    <row r="2793" spans="11:13" s="40" customFormat="1" x14ac:dyDescent="0.25">
      <c r="K2793" s="130"/>
      <c r="L2793" s="130"/>
      <c r="M2793" s="130"/>
    </row>
    <row r="2794" spans="11:13" s="40" customFormat="1" x14ac:dyDescent="0.25">
      <c r="K2794" s="130"/>
      <c r="L2794" s="130"/>
      <c r="M2794" s="130"/>
    </row>
    <row r="2795" spans="11:13" s="40" customFormat="1" x14ac:dyDescent="0.25">
      <c r="K2795" s="130"/>
      <c r="L2795" s="130"/>
      <c r="M2795" s="130"/>
    </row>
    <row r="2796" spans="11:13" s="40" customFormat="1" x14ac:dyDescent="0.25">
      <c r="K2796" s="130"/>
      <c r="L2796" s="130"/>
      <c r="M2796" s="130"/>
    </row>
    <row r="2797" spans="11:13" s="40" customFormat="1" x14ac:dyDescent="0.25">
      <c r="K2797" s="130"/>
      <c r="L2797" s="130"/>
      <c r="M2797" s="130"/>
    </row>
    <row r="2798" spans="11:13" s="40" customFormat="1" x14ac:dyDescent="0.25">
      <c r="K2798" s="130"/>
      <c r="L2798" s="130"/>
      <c r="M2798" s="130"/>
    </row>
    <row r="2799" spans="11:13" s="40" customFormat="1" x14ac:dyDescent="0.25">
      <c r="K2799" s="130"/>
      <c r="L2799" s="130"/>
      <c r="M2799" s="130"/>
    </row>
    <row r="2800" spans="11:13" s="40" customFormat="1" x14ac:dyDescent="0.25">
      <c r="K2800" s="130"/>
      <c r="L2800" s="130"/>
      <c r="M2800" s="130"/>
    </row>
    <row r="2801" spans="11:13" s="40" customFormat="1" x14ac:dyDescent="0.25">
      <c r="K2801" s="130"/>
      <c r="L2801" s="130"/>
      <c r="M2801" s="130"/>
    </row>
    <row r="2802" spans="11:13" s="40" customFormat="1" x14ac:dyDescent="0.25">
      <c r="K2802" s="130"/>
      <c r="L2802" s="130"/>
      <c r="M2802" s="130"/>
    </row>
    <row r="2803" spans="11:13" s="40" customFormat="1" x14ac:dyDescent="0.25">
      <c r="K2803" s="130"/>
      <c r="L2803" s="130"/>
      <c r="M2803" s="130"/>
    </row>
    <row r="2804" spans="11:13" s="40" customFormat="1" x14ac:dyDescent="0.25">
      <c r="K2804" s="130"/>
      <c r="L2804" s="130"/>
      <c r="M2804" s="130"/>
    </row>
    <row r="2805" spans="11:13" s="40" customFormat="1" x14ac:dyDescent="0.25">
      <c r="K2805" s="130"/>
      <c r="L2805" s="130"/>
      <c r="M2805" s="130"/>
    </row>
    <row r="2806" spans="11:13" s="40" customFormat="1" x14ac:dyDescent="0.25">
      <c r="K2806" s="130"/>
      <c r="L2806" s="130"/>
      <c r="M2806" s="130"/>
    </row>
    <row r="2807" spans="11:13" s="40" customFormat="1" x14ac:dyDescent="0.25">
      <c r="K2807" s="130"/>
      <c r="L2807" s="130"/>
      <c r="M2807" s="130"/>
    </row>
    <row r="2808" spans="11:13" s="40" customFormat="1" x14ac:dyDescent="0.25">
      <c r="K2808" s="130"/>
      <c r="L2808" s="130"/>
      <c r="M2808" s="130"/>
    </row>
    <row r="2809" spans="11:13" s="40" customFormat="1" x14ac:dyDescent="0.25">
      <c r="K2809" s="130"/>
      <c r="L2809" s="130"/>
      <c r="M2809" s="130"/>
    </row>
    <row r="2810" spans="11:13" s="40" customFormat="1" x14ac:dyDescent="0.25">
      <c r="K2810" s="130"/>
      <c r="L2810" s="130"/>
      <c r="M2810" s="130"/>
    </row>
    <row r="2811" spans="11:13" s="40" customFormat="1" x14ac:dyDescent="0.25">
      <c r="K2811" s="130"/>
      <c r="L2811" s="130"/>
      <c r="M2811" s="130"/>
    </row>
    <row r="2812" spans="11:13" s="40" customFormat="1" x14ac:dyDescent="0.25">
      <c r="K2812" s="130"/>
      <c r="L2812" s="130"/>
      <c r="M2812" s="130"/>
    </row>
    <row r="2813" spans="11:13" s="40" customFormat="1" x14ac:dyDescent="0.25">
      <c r="K2813" s="130"/>
      <c r="L2813" s="130"/>
      <c r="M2813" s="130"/>
    </row>
    <row r="2814" spans="11:13" s="40" customFormat="1" x14ac:dyDescent="0.25">
      <c r="K2814" s="130"/>
      <c r="L2814" s="130"/>
      <c r="M2814" s="130"/>
    </row>
    <row r="2815" spans="11:13" s="40" customFormat="1" x14ac:dyDescent="0.25">
      <c r="K2815" s="130"/>
      <c r="L2815" s="130"/>
      <c r="M2815" s="130"/>
    </row>
    <row r="2816" spans="11:13" s="40" customFormat="1" x14ac:dyDescent="0.25">
      <c r="K2816" s="130"/>
      <c r="L2816" s="130"/>
      <c r="M2816" s="130"/>
    </row>
    <row r="2817" spans="11:13" s="40" customFormat="1" x14ac:dyDescent="0.25">
      <c r="K2817" s="130"/>
      <c r="L2817" s="130"/>
      <c r="M2817" s="130"/>
    </row>
    <row r="2818" spans="11:13" s="40" customFormat="1" x14ac:dyDescent="0.25">
      <c r="K2818" s="130"/>
      <c r="L2818" s="130"/>
      <c r="M2818" s="130"/>
    </row>
    <row r="2819" spans="11:13" s="40" customFormat="1" x14ac:dyDescent="0.25">
      <c r="K2819" s="130"/>
      <c r="L2819" s="130"/>
      <c r="M2819" s="130"/>
    </row>
    <row r="2820" spans="11:13" s="40" customFormat="1" x14ac:dyDescent="0.25">
      <c r="K2820" s="130"/>
      <c r="L2820" s="130"/>
      <c r="M2820" s="130"/>
    </row>
    <row r="2821" spans="11:13" s="40" customFormat="1" x14ac:dyDescent="0.25">
      <c r="K2821" s="130"/>
      <c r="L2821" s="130"/>
      <c r="M2821" s="130"/>
    </row>
    <row r="2822" spans="11:13" s="40" customFormat="1" x14ac:dyDescent="0.25">
      <c r="K2822" s="130"/>
      <c r="L2822" s="130"/>
      <c r="M2822" s="130"/>
    </row>
    <row r="2823" spans="11:13" s="40" customFormat="1" x14ac:dyDescent="0.25">
      <c r="K2823" s="130"/>
      <c r="L2823" s="130"/>
      <c r="M2823" s="130"/>
    </row>
    <row r="2824" spans="11:13" s="40" customFormat="1" x14ac:dyDescent="0.25">
      <c r="K2824" s="130"/>
      <c r="L2824" s="130"/>
      <c r="M2824" s="130"/>
    </row>
    <row r="2825" spans="11:13" s="40" customFormat="1" x14ac:dyDescent="0.25">
      <c r="K2825" s="130"/>
      <c r="L2825" s="130"/>
      <c r="M2825" s="130"/>
    </row>
    <row r="2826" spans="11:13" s="40" customFormat="1" x14ac:dyDescent="0.25">
      <c r="K2826" s="130"/>
      <c r="L2826" s="130"/>
      <c r="M2826" s="130"/>
    </row>
    <row r="2827" spans="11:13" s="40" customFormat="1" x14ac:dyDescent="0.25">
      <c r="K2827" s="130"/>
      <c r="L2827" s="130"/>
      <c r="M2827" s="130"/>
    </row>
    <row r="2828" spans="11:13" s="40" customFormat="1" x14ac:dyDescent="0.25">
      <c r="K2828" s="130"/>
      <c r="L2828" s="130"/>
      <c r="M2828" s="130"/>
    </row>
    <row r="2829" spans="11:13" s="40" customFormat="1" x14ac:dyDescent="0.25">
      <c r="K2829" s="130"/>
      <c r="L2829" s="130"/>
      <c r="M2829" s="130"/>
    </row>
    <row r="2830" spans="11:13" s="40" customFormat="1" x14ac:dyDescent="0.25">
      <c r="K2830" s="130"/>
      <c r="L2830" s="130"/>
      <c r="M2830" s="130"/>
    </row>
    <row r="2831" spans="11:13" s="40" customFormat="1" x14ac:dyDescent="0.25">
      <c r="K2831" s="130"/>
      <c r="L2831" s="130"/>
      <c r="M2831" s="130"/>
    </row>
    <row r="2832" spans="11:13" s="40" customFormat="1" x14ac:dyDescent="0.25">
      <c r="K2832" s="130"/>
      <c r="L2832" s="130"/>
      <c r="M2832" s="130"/>
    </row>
    <row r="2833" spans="11:13" s="40" customFormat="1" x14ac:dyDescent="0.25">
      <c r="K2833" s="130"/>
      <c r="L2833" s="130"/>
      <c r="M2833" s="130"/>
    </row>
    <row r="2834" spans="11:13" s="40" customFormat="1" x14ac:dyDescent="0.25">
      <c r="K2834" s="130"/>
      <c r="L2834" s="130"/>
      <c r="M2834" s="130"/>
    </row>
    <row r="2835" spans="11:13" s="40" customFormat="1" x14ac:dyDescent="0.25">
      <c r="K2835" s="130"/>
      <c r="L2835" s="130"/>
      <c r="M2835" s="130"/>
    </row>
    <row r="2836" spans="11:13" s="40" customFormat="1" x14ac:dyDescent="0.25">
      <c r="K2836" s="130"/>
      <c r="L2836" s="130"/>
      <c r="M2836" s="130"/>
    </row>
    <row r="2837" spans="11:13" s="40" customFormat="1" x14ac:dyDescent="0.25">
      <c r="K2837" s="130"/>
      <c r="L2837" s="130"/>
      <c r="M2837" s="130"/>
    </row>
    <row r="2838" spans="11:13" s="40" customFormat="1" x14ac:dyDescent="0.25">
      <c r="K2838" s="130"/>
      <c r="L2838" s="130"/>
      <c r="M2838" s="130"/>
    </row>
    <row r="2839" spans="11:13" s="40" customFormat="1" x14ac:dyDescent="0.25">
      <c r="K2839" s="130"/>
      <c r="L2839" s="130"/>
      <c r="M2839" s="130"/>
    </row>
    <row r="2840" spans="11:13" s="40" customFormat="1" x14ac:dyDescent="0.25">
      <c r="K2840" s="130"/>
      <c r="L2840" s="130"/>
      <c r="M2840" s="130"/>
    </row>
    <row r="2841" spans="11:13" s="40" customFormat="1" x14ac:dyDescent="0.25">
      <c r="K2841" s="130"/>
      <c r="L2841" s="130"/>
      <c r="M2841" s="130"/>
    </row>
    <row r="2842" spans="11:13" s="40" customFormat="1" x14ac:dyDescent="0.25">
      <c r="K2842" s="130"/>
      <c r="L2842" s="130"/>
      <c r="M2842" s="130"/>
    </row>
    <row r="2843" spans="11:13" s="40" customFormat="1" x14ac:dyDescent="0.25">
      <c r="K2843" s="130"/>
      <c r="L2843" s="130"/>
      <c r="M2843" s="130"/>
    </row>
    <row r="2844" spans="11:13" s="40" customFormat="1" x14ac:dyDescent="0.25">
      <c r="K2844" s="130"/>
      <c r="L2844" s="130"/>
      <c r="M2844" s="130"/>
    </row>
    <row r="2845" spans="11:13" s="40" customFormat="1" x14ac:dyDescent="0.25">
      <c r="K2845" s="130"/>
      <c r="L2845" s="130"/>
      <c r="M2845" s="130"/>
    </row>
    <row r="2846" spans="11:13" s="40" customFormat="1" x14ac:dyDescent="0.25">
      <c r="K2846" s="130"/>
      <c r="L2846" s="130"/>
      <c r="M2846" s="130"/>
    </row>
    <row r="2847" spans="11:13" s="40" customFormat="1" x14ac:dyDescent="0.25">
      <c r="K2847" s="130"/>
      <c r="L2847" s="130"/>
      <c r="M2847" s="130"/>
    </row>
    <row r="2848" spans="11:13" s="40" customFormat="1" x14ac:dyDescent="0.25">
      <c r="K2848" s="130"/>
      <c r="L2848" s="130"/>
      <c r="M2848" s="130"/>
    </row>
    <row r="2849" spans="11:13" s="40" customFormat="1" x14ac:dyDescent="0.25">
      <c r="K2849" s="130"/>
      <c r="L2849" s="130"/>
      <c r="M2849" s="130"/>
    </row>
    <row r="2850" spans="11:13" s="40" customFormat="1" x14ac:dyDescent="0.25">
      <c r="K2850" s="130"/>
      <c r="L2850" s="130"/>
      <c r="M2850" s="130"/>
    </row>
    <row r="2851" spans="11:13" s="40" customFormat="1" x14ac:dyDescent="0.25">
      <c r="K2851" s="130"/>
      <c r="L2851" s="130"/>
      <c r="M2851" s="130"/>
    </row>
    <row r="2852" spans="11:13" s="40" customFormat="1" x14ac:dyDescent="0.25">
      <c r="K2852" s="130"/>
      <c r="L2852" s="130"/>
      <c r="M2852" s="130"/>
    </row>
    <row r="2853" spans="11:13" s="40" customFormat="1" x14ac:dyDescent="0.25">
      <c r="K2853" s="130"/>
      <c r="L2853" s="130"/>
      <c r="M2853" s="130"/>
    </row>
    <row r="2854" spans="11:13" s="40" customFormat="1" x14ac:dyDescent="0.25">
      <c r="K2854" s="130"/>
      <c r="L2854" s="130"/>
      <c r="M2854" s="130"/>
    </row>
    <row r="2855" spans="11:13" s="40" customFormat="1" x14ac:dyDescent="0.25">
      <c r="K2855" s="130"/>
      <c r="L2855" s="130"/>
      <c r="M2855" s="130"/>
    </row>
    <row r="2856" spans="11:13" s="40" customFormat="1" x14ac:dyDescent="0.25">
      <c r="K2856" s="130"/>
      <c r="L2856" s="130"/>
      <c r="M2856" s="130"/>
    </row>
    <row r="2857" spans="11:13" s="40" customFormat="1" x14ac:dyDescent="0.25">
      <c r="K2857" s="130"/>
      <c r="L2857" s="130"/>
      <c r="M2857" s="130"/>
    </row>
    <row r="2858" spans="11:13" s="40" customFormat="1" x14ac:dyDescent="0.25">
      <c r="K2858" s="130"/>
      <c r="L2858" s="130"/>
      <c r="M2858" s="130"/>
    </row>
    <row r="2859" spans="11:13" s="40" customFormat="1" x14ac:dyDescent="0.25">
      <c r="K2859" s="130"/>
      <c r="L2859" s="130"/>
      <c r="M2859" s="130"/>
    </row>
    <row r="2860" spans="11:13" s="40" customFormat="1" x14ac:dyDescent="0.25">
      <c r="K2860" s="130"/>
      <c r="L2860" s="130"/>
      <c r="M2860" s="130"/>
    </row>
    <row r="2861" spans="11:13" s="40" customFormat="1" x14ac:dyDescent="0.25">
      <c r="K2861" s="130"/>
      <c r="L2861" s="130"/>
      <c r="M2861" s="130"/>
    </row>
    <row r="2862" spans="11:13" s="40" customFormat="1" x14ac:dyDescent="0.25">
      <c r="K2862" s="130"/>
      <c r="L2862" s="130"/>
      <c r="M2862" s="130"/>
    </row>
    <row r="2863" spans="11:13" s="40" customFormat="1" x14ac:dyDescent="0.25">
      <c r="K2863" s="130"/>
      <c r="L2863" s="130"/>
      <c r="M2863" s="130"/>
    </row>
    <row r="2864" spans="11:13" s="40" customFormat="1" x14ac:dyDescent="0.25">
      <c r="K2864" s="130"/>
      <c r="L2864" s="130"/>
      <c r="M2864" s="130"/>
    </row>
    <row r="2865" spans="11:13" s="40" customFormat="1" x14ac:dyDescent="0.25">
      <c r="K2865" s="130"/>
      <c r="L2865" s="130"/>
      <c r="M2865" s="130"/>
    </row>
    <row r="2866" spans="11:13" s="40" customFormat="1" x14ac:dyDescent="0.25">
      <c r="K2866" s="130"/>
      <c r="L2866" s="130"/>
      <c r="M2866" s="130"/>
    </row>
    <row r="2867" spans="11:13" s="40" customFormat="1" x14ac:dyDescent="0.25">
      <c r="K2867" s="130"/>
      <c r="L2867" s="130"/>
      <c r="M2867" s="130"/>
    </row>
    <row r="2868" spans="11:13" s="40" customFormat="1" x14ac:dyDescent="0.25">
      <c r="K2868" s="130"/>
      <c r="L2868" s="130"/>
      <c r="M2868" s="130"/>
    </row>
    <row r="2869" spans="11:13" s="40" customFormat="1" x14ac:dyDescent="0.25">
      <c r="K2869" s="130"/>
      <c r="L2869" s="130"/>
      <c r="M2869" s="130"/>
    </row>
    <row r="2870" spans="11:13" s="40" customFormat="1" x14ac:dyDescent="0.25">
      <c r="K2870" s="130"/>
      <c r="L2870" s="130"/>
      <c r="M2870" s="130"/>
    </row>
    <row r="2871" spans="11:13" s="40" customFormat="1" x14ac:dyDescent="0.25">
      <c r="K2871" s="130"/>
      <c r="L2871" s="130"/>
      <c r="M2871" s="130"/>
    </row>
    <row r="2872" spans="11:13" s="40" customFormat="1" x14ac:dyDescent="0.25">
      <c r="K2872" s="130"/>
      <c r="L2872" s="130"/>
      <c r="M2872" s="130"/>
    </row>
    <row r="2873" spans="11:13" s="40" customFormat="1" x14ac:dyDescent="0.25">
      <c r="K2873" s="130"/>
      <c r="L2873" s="130"/>
      <c r="M2873" s="130"/>
    </row>
    <row r="2874" spans="11:13" s="40" customFormat="1" x14ac:dyDescent="0.25">
      <c r="K2874" s="130"/>
      <c r="L2874" s="130"/>
      <c r="M2874" s="130"/>
    </row>
    <row r="2875" spans="11:13" s="40" customFormat="1" x14ac:dyDescent="0.25">
      <c r="K2875" s="130"/>
      <c r="L2875" s="130"/>
      <c r="M2875" s="130"/>
    </row>
    <row r="2876" spans="11:13" s="40" customFormat="1" x14ac:dyDescent="0.25">
      <c r="K2876" s="130"/>
      <c r="L2876" s="130"/>
      <c r="M2876" s="130"/>
    </row>
    <row r="2877" spans="11:13" s="40" customFormat="1" x14ac:dyDescent="0.25">
      <c r="K2877" s="130"/>
      <c r="L2877" s="130"/>
      <c r="M2877" s="130"/>
    </row>
    <row r="2878" spans="11:13" s="40" customFormat="1" x14ac:dyDescent="0.25">
      <c r="K2878" s="130"/>
      <c r="L2878" s="130"/>
      <c r="M2878" s="130"/>
    </row>
    <row r="2879" spans="11:13" s="40" customFormat="1" x14ac:dyDescent="0.25">
      <c r="K2879" s="130"/>
      <c r="L2879" s="130"/>
      <c r="M2879" s="130"/>
    </row>
    <row r="2880" spans="11:13" s="40" customFormat="1" x14ac:dyDescent="0.25">
      <c r="K2880" s="130"/>
      <c r="L2880" s="130"/>
      <c r="M2880" s="130"/>
    </row>
    <row r="2881" spans="11:13" s="40" customFormat="1" x14ac:dyDescent="0.25">
      <c r="K2881" s="130"/>
      <c r="L2881" s="130"/>
      <c r="M2881" s="130"/>
    </row>
    <row r="2882" spans="11:13" s="40" customFormat="1" x14ac:dyDescent="0.25">
      <c r="K2882" s="130"/>
      <c r="L2882" s="130"/>
      <c r="M2882" s="130"/>
    </row>
    <row r="2883" spans="11:13" s="40" customFormat="1" x14ac:dyDescent="0.25">
      <c r="K2883" s="130"/>
      <c r="L2883" s="130"/>
      <c r="M2883" s="130"/>
    </row>
    <row r="2884" spans="11:13" s="40" customFormat="1" x14ac:dyDescent="0.25">
      <c r="K2884" s="130"/>
      <c r="L2884" s="130"/>
      <c r="M2884" s="130"/>
    </row>
    <row r="2885" spans="11:13" s="40" customFormat="1" x14ac:dyDescent="0.25">
      <c r="K2885" s="130"/>
      <c r="L2885" s="130"/>
      <c r="M2885" s="130"/>
    </row>
    <row r="2886" spans="11:13" s="40" customFormat="1" x14ac:dyDescent="0.25">
      <c r="K2886" s="130"/>
      <c r="L2886" s="130"/>
      <c r="M2886" s="130"/>
    </row>
    <row r="2887" spans="11:13" s="40" customFormat="1" x14ac:dyDescent="0.25">
      <c r="K2887" s="130"/>
      <c r="L2887" s="130"/>
      <c r="M2887" s="130"/>
    </row>
    <row r="2888" spans="11:13" s="40" customFormat="1" x14ac:dyDescent="0.25">
      <c r="K2888" s="130"/>
      <c r="L2888" s="130"/>
      <c r="M2888" s="130"/>
    </row>
    <row r="2889" spans="11:13" s="40" customFormat="1" x14ac:dyDescent="0.25">
      <c r="K2889" s="130"/>
      <c r="L2889" s="130"/>
      <c r="M2889" s="130"/>
    </row>
    <row r="2890" spans="11:13" s="40" customFormat="1" x14ac:dyDescent="0.25">
      <c r="K2890" s="130"/>
      <c r="L2890" s="130"/>
      <c r="M2890" s="130"/>
    </row>
    <row r="2891" spans="11:13" s="40" customFormat="1" x14ac:dyDescent="0.25">
      <c r="K2891" s="130"/>
      <c r="L2891" s="130"/>
      <c r="M2891" s="130"/>
    </row>
    <row r="2892" spans="11:13" s="40" customFormat="1" x14ac:dyDescent="0.25">
      <c r="K2892" s="130"/>
      <c r="L2892" s="130"/>
      <c r="M2892" s="130"/>
    </row>
    <row r="2893" spans="11:13" s="40" customFormat="1" x14ac:dyDescent="0.25">
      <c r="K2893" s="130"/>
      <c r="L2893" s="130"/>
      <c r="M2893" s="130"/>
    </row>
    <row r="2894" spans="11:13" s="40" customFormat="1" x14ac:dyDescent="0.25">
      <c r="K2894" s="130"/>
      <c r="L2894" s="130"/>
      <c r="M2894" s="130"/>
    </row>
    <row r="2895" spans="11:13" s="40" customFormat="1" x14ac:dyDescent="0.25">
      <c r="K2895" s="130"/>
      <c r="L2895" s="130"/>
      <c r="M2895" s="130"/>
    </row>
    <row r="2896" spans="11:13" s="40" customFormat="1" x14ac:dyDescent="0.25">
      <c r="K2896" s="130"/>
      <c r="L2896" s="130"/>
      <c r="M2896" s="130"/>
    </row>
    <row r="2897" spans="11:13" s="40" customFormat="1" x14ac:dyDescent="0.25">
      <c r="K2897" s="130"/>
      <c r="L2897" s="130"/>
      <c r="M2897" s="130"/>
    </row>
    <row r="2898" spans="11:13" s="40" customFormat="1" x14ac:dyDescent="0.25">
      <c r="K2898" s="130"/>
      <c r="L2898" s="130"/>
      <c r="M2898" s="130"/>
    </row>
    <row r="2899" spans="11:13" s="40" customFormat="1" x14ac:dyDescent="0.25">
      <c r="K2899" s="130"/>
      <c r="L2899" s="130"/>
      <c r="M2899" s="130"/>
    </row>
    <row r="2900" spans="11:13" s="40" customFormat="1" x14ac:dyDescent="0.25">
      <c r="K2900" s="130"/>
      <c r="L2900" s="130"/>
      <c r="M2900" s="130"/>
    </row>
    <row r="2901" spans="11:13" s="40" customFormat="1" x14ac:dyDescent="0.25">
      <c r="K2901" s="130"/>
      <c r="L2901" s="130"/>
      <c r="M2901" s="130"/>
    </row>
    <row r="2902" spans="11:13" s="40" customFormat="1" x14ac:dyDescent="0.25">
      <c r="K2902" s="130"/>
      <c r="L2902" s="130"/>
      <c r="M2902" s="130"/>
    </row>
    <row r="2903" spans="11:13" s="40" customFormat="1" x14ac:dyDescent="0.25">
      <c r="K2903" s="130"/>
      <c r="L2903" s="130"/>
      <c r="M2903" s="130"/>
    </row>
    <row r="2904" spans="11:13" s="40" customFormat="1" x14ac:dyDescent="0.25">
      <c r="K2904" s="130"/>
      <c r="L2904" s="130"/>
      <c r="M2904" s="130"/>
    </row>
    <row r="2905" spans="11:13" s="40" customFormat="1" x14ac:dyDescent="0.25">
      <c r="K2905" s="130"/>
      <c r="L2905" s="130"/>
      <c r="M2905" s="130"/>
    </row>
    <row r="2906" spans="11:13" s="40" customFormat="1" x14ac:dyDescent="0.25">
      <c r="K2906" s="130"/>
      <c r="L2906" s="130"/>
      <c r="M2906" s="130"/>
    </row>
    <row r="2907" spans="11:13" s="40" customFormat="1" x14ac:dyDescent="0.25">
      <c r="K2907" s="130"/>
      <c r="L2907" s="130"/>
      <c r="M2907" s="130"/>
    </row>
    <row r="2908" spans="11:13" s="40" customFormat="1" x14ac:dyDescent="0.25">
      <c r="K2908" s="130"/>
      <c r="L2908" s="130"/>
      <c r="M2908" s="130"/>
    </row>
    <row r="2909" spans="11:13" s="40" customFormat="1" x14ac:dyDescent="0.25">
      <c r="K2909" s="130"/>
      <c r="L2909" s="130"/>
      <c r="M2909" s="130"/>
    </row>
    <row r="2910" spans="11:13" s="40" customFormat="1" x14ac:dyDescent="0.25">
      <c r="K2910" s="130"/>
      <c r="L2910" s="130"/>
      <c r="M2910" s="130"/>
    </row>
    <row r="2911" spans="11:13" s="40" customFormat="1" x14ac:dyDescent="0.25">
      <c r="K2911" s="130"/>
      <c r="L2911" s="130"/>
      <c r="M2911" s="130"/>
    </row>
    <row r="2912" spans="11:13" s="40" customFormat="1" x14ac:dyDescent="0.25">
      <c r="K2912" s="130"/>
      <c r="L2912" s="130"/>
      <c r="M2912" s="130"/>
    </row>
    <row r="2913" spans="11:13" s="40" customFormat="1" x14ac:dyDescent="0.25">
      <c r="K2913" s="130"/>
      <c r="L2913" s="130"/>
      <c r="M2913" s="130"/>
    </row>
    <row r="2914" spans="11:13" s="40" customFormat="1" x14ac:dyDescent="0.25">
      <c r="K2914" s="130"/>
      <c r="L2914" s="130"/>
      <c r="M2914" s="130"/>
    </row>
    <row r="2915" spans="11:13" s="40" customFormat="1" x14ac:dyDescent="0.25">
      <c r="K2915" s="130"/>
      <c r="L2915" s="130"/>
      <c r="M2915" s="130"/>
    </row>
    <row r="2916" spans="11:13" s="40" customFormat="1" x14ac:dyDescent="0.25">
      <c r="K2916" s="130"/>
      <c r="L2916" s="130"/>
      <c r="M2916" s="130"/>
    </row>
    <row r="2917" spans="11:13" s="40" customFormat="1" x14ac:dyDescent="0.25">
      <c r="K2917" s="130"/>
      <c r="L2917" s="130"/>
      <c r="M2917" s="130"/>
    </row>
    <row r="2918" spans="11:13" s="40" customFormat="1" x14ac:dyDescent="0.25">
      <c r="K2918" s="130"/>
      <c r="L2918" s="130"/>
      <c r="M2918" s="130"/>
    </row>
    <row r="2919" spans="11:13" s="40" customFormat="1" x14ac:dyDescent="0.25">
      <c r="K2919" s="130"/>
      <c r="L2919" s="130"/>
      <c r="M2919" s="130"/>
    </row>
    <row r="2920" spans="11:13" s="40" customFormat="1" x14ac:dyDescent="0.25">
      <c r="K2920" s="130"/>
      <c r="L2920" s="130"/>
      <c r="M2920" s="130"/>
    </row>
    <row r="2921" spans="11:13" s="40" customFormat="1" x14ac:dyDescent="0.25">
      <c r="K2921" s="130"/>
      <c r="L2921" s="130"/>
      <c r="M2921" s="130"/>
    </row>
    <row r="2922" spans="11:13" s="40" customFormat="1" x14ac:dyDescent="0.25">
      <c r="K2922" s="130"/>
      <c r="L2922" s="130"/>
      <c r="M2922" s="130"/>
    </row>
    <row r="2923" spans="11:13" s="40" customFormat="1" x14ac:dyDescent="0.25">
      <c r="K2923" s="130"/>
      <c r="L2923" s="130"/>
      <c r="M2923" s="130"/>
    </row>
    <row r="2924" spans="11:13" s="40" customFormat="1" x14ac:dyDescent="0.25">
      <c r="K2924" s="130"/>
      <c r="L2924" s="130"/>
      <c r="M2924" s="130"/>
    </row>
    <row r="2925" spans="11:13" s="40" customFormat="1" x14ac:dyDescent="0.25">
      <c r="K2925" s="130"/>
      <c r="L2925" s="130"/>
      <c r="M2925" s="130"/>
    </row>
    <row r="2926" spans="11:13" s="40" customFormat="1" x14ac:dyDescent="0.25">
      <c r="K2926" s="130"/>
      <c r="L2926" s="130"/>
      <c r="M2926" s="130"/>
    </row>
    <row r="2927" spans="11:13" s="40" customFormat="1" x14ac:dyDescent="0.25">
      <c r="K2927" s="130"/>
      <c r="L2927" s="130"/>
      <c r="M2927" s="130"/>
    </row>
    <row r="2928" spans="11:13" s="40" customFormat="1" x14ac:dyDescent="0.25">
      <c r="K2928" s="130"/>
      <c r="L2928" s="130"/>
      <c r="M2928" s="130"/>
    </row>
    <row r="2929" spans="11:13" s="40" customFormat="1" x14ac:dyDescent="0.25">
      <c r="K2929" s="130"/>
      <c r="L2929" s="130"/>
      <c r="M2929" s="130"/>
    </row>
    <row r="2930" spans="11:13" s="40" customFormat="1" x14ac:dyDescent="0.25">
      <c r="K2930" s="130"/>
      <c r="L2930" s="130"/>
      <c r="M2930" s="130"/>
    </row>
    <row r="2931" spans="11:13" s="40" customFormat="1" x14ac:dyDescent="0.25">
      <c r="K2931" s="130"/>
      <c r="L2931" s="130"/>
      <c r="M2931" s="130"/>
    </row>
    <row r="2932" spans="11:13" s="40" customFormat="1" x14ac:dyDescent="0.25">
      <c r="K2932" s="130"/>
      <c r="L2932" s="130"/>
      <c r="M2932" s="130"/>
    </row>
    <row r="2933" spans="11:13" s="40" customFormat="1" x14ac:dyDescent="0.25">
      <c r="K2933" s="130"/>
      <c r="L2933" s="130"/>
      <c r="M2933" s="130"/>
    </row>
    <row r="2934" spans="11:13" s="40" customFormat="1" x14ac:dyDescent="0.25">
      <c r="K2934" s="130"/>
      <c r="L2934" s="130"/>
      <c r="M2934" s="130"/>
    </row>
    <row r="2935" spans="11:13" s="40" customFormat="1" x14ac:dyDescent="0.25">
      <c r="K2935" s="130"/>
      <c r="L2935" s="130"/>
      <c r="M2935" s="130"/>
    </row>
    <row r="2936" spans="11:13" s="40" customFormat="1" x14ac:dyDescent="0.25">
      <c r="K2936" s="130"/>
      <c r="L2936" s="130"/>
      <c r="M2936" s="130"/>
    </row>
    <row r="2937" spans="11:13" s="40" customFormat="1" x14ac:dyDescent="0.25">
      <c r="K2937" s="130"/>
      <c r="L2937" s="130"/>
      <c r="M2937" s="130"/>
    </row>
    <row r="2938" spans="11:13" s="40" customFormat="1" x14ac:dyDescent="0.25">
      <c r="K2938" s="130"/>
      <c r="L2938" s="130"/>
      <c r="M2938" s="130"/>
    </row>
    <row r="2939" spans="11:13" s="40" customFormat="1" x14ac:dyDescent="0.25">
      <c r="K2939" s="130"/>
      <c r="L2939" s="130"/>
      <c r="M2939" s="130"/>
    </row>
    <row r="2940" spans="11:13" s="40" customFormat="1" x14ac:dyDescent="0.25">
      <c r="K2940" s="130"/>
      <c r="L2940" s="130"/>
      <c r="M2940" s="130"/>
    </row>
    <row r="2941" spans="11:13" s="40" customFormat="1" x14ac:dyDescent="0.25">
      <c r="K2941" s="130"/>
      <c r="L2941" s="130"/>
      <c r="M2941" s="130"/>
    </row>
    <row r="2942" spans="11:13" s="40" customFormat="1" x14ac:dyDescent="0.25">
      <c r="K2942" s="130"/>
      <c r="L2942" s="130"/>
      <c r="M2942" s="130"/>
    </row>
    <row r="2943" spans="11:13" s="40" customFormat="1" x14ac:dyDescent="0.25">
      <c r="K2943" s="130"/>
      <c r="L2943" s="130"/>
      <c r="M2943" s="130"/>
    </row>
    <row r="2944" spans="11:13" s="40" customFormat="1" x14ac:dyDescent="0.25">
      <c r="K2944" s="130"/>
      <c r="L2944" s="130"/>
      <c r="M2944" s="130"/>
    </row>
    <row r="2945" spans="11:13" s="40" customFormat="1" x14ac:dyDescent="0.25">
      <c r="K2945" s="130"/>
      <c r="L2945" s="130"/>
      <c r="M2945" s="130"/>
    </row>
    <row r="2946" spans="11:13" s="40" customFormat="1" x14ac:dyDescent="0.25">
      <c r="K2946" s="130"/>
      <c r="L2946" s="130"/>
      <c r="M2946" s="130"/>
    </row>
    <row r="2947" spans="11:13" s="40" customFormat="1" x14ac:dyDescent="0.25">
      <c r="K2947" s="130"/>
      <c r="L2947" s="130"/>
      <c r="M2947" s="130"/>
    </row>
    <row r="2948" spans="11:13" s="40" customFormat="1" x14ac:dyDescent="0.25">
      <c r="K2948" s="130"/>
      <c r="L2948" s="130"/>
      <c r="M2948" s="130"/>
    </row>
    <row r="2949" spans="11:13" s="40" customFormat="1" x14ac:dyDescent="0.25">
      <c r="K2949" s="130"/>
      <c r="L2949" s="130"/>
      <c r="M2949" s="130"/>
    </row>
    <row r="2950" spans="11:13" s="40" customFormat="1" x14ac:dyDescent="0.25">
      <c r="K2950" s="130"/>
      <c r="L2950" s="130"/>
      <c r="M2950" s="130"/>
    </row>
    <row r="2951" spans="11:13" s="40" customFormat="1" x14ac:dyDescent="0.25">
      <c r="K2951" s="130"/>
      <c r="L2951" s="130"/>
      <c r="M2951" s="130"/>
    </row>
    <row r="2952" spans="11:13" s="40" customFormat="1" x14ac:dyDescent="0.25">
      <c r="K2952" s="130"/>
      <c r="L2952" s="130"/>
      <c r="M2952" s="130"/>
    </row>
    <row r="2953" spans="11:13" s="40" customFormat="1" x14ac:dyDescent="0.25">
      <c r="K2953" s="130"/>
      <c r="L2953" s="130"/>
      <c r="M2953" s="130"/>
    </row>
    <row r="2954" spans="11:13" s="40" customFormat="1" x14ac:dyDescent="0.25">
      <c r="K2954" s="130"/>
      <c r="L2954" s="130"/>
      <c r="M2954" s="130"/>
    </row>
    <row r="2955" spans="11:13" s="40" customFormat="1" x14ac:dyDescent="0.25">
      <c r="K2955" s="130"/>
      <c r="L2955" s="130"/>
      <c r="M2955" s="130"/>
    </row>
    <row r="2956" spans="11:13" s="40" customFormat="1" x14ac:dyDescent="0.25">
      <c r="K2956" s="130"/>
      <c r="L2956" s="130"/>
      <c r="M2956" s="130"/>
    </row>
    <row r="2957" spans="11:13" s="40" customFormat="1" x14ac:dyDescent="0.25">
      <c r="K2957" s="130"/>
      <c r="L2957" s="130"/>
      <c r="M2957" s="130"/>
    </row>
    <row r="2958" spans="11:13" s="40" customFormat="1" x14ac:dyDescent="0.25">
      <c r="K2958" s="130"/>
      <c r="L2958" s="130"/>
      <c r="M2958" s="130"/>
    </row>
    <row r="2959" spans="11:13" s="40" customFormat="1" x14ac:dyDescent="0.25">
      <c r="K2959" s="130"/>
      <c r="L2959" s="130"/>
      <c r="M2959" s="130"/>
    </row>
    <row r="2960" spans="11:13" s="40" customFormat="1" x14ac:dyDescent="0.25">
      <c r="K2960" s="130"/>
      <c r="L2960" s="130"/>
      <c r="M2960" s="130"/>
    </row>
    <row r="2961" spans="11:13" s="40" customFormat="1" x14ac:dyDescent="0.25">
      <c r="K2961" s="130"/>
      <c r="L2961" s="130"/>
      <c r="M2961" s="130"/>
    </row>
    <row r="2962" spans="11:13" s="40" customFormat="1" x14ac:dyDescent="0.25">
      <c r="K2962" s="130"/>
      <c r="L2962" s="130"/>
      <c r="M2962" s="130"/>
    </row>
    <row r="2963" spans="11:13" s="40" customFormat="1" x14ac:dyDescent="0.25">
      <c r="K2963" s="130"/>
      <c r="L2963" s="130"/>
      <c r="M2963" s="130"/>
    </row>
    <row r="2964" spans="11:13" s="40" customFormat="1" x14ac:dyDescent="0.25">
      <c r="K2964" s="130"/>
      <c r="L2964" s="130"/>
      <c r="M2964" s="130"/>
    </row>
    <row r="2965" spans="11:13" s="40" customFormat="1" x14ac:dyDescent="0.25">
      <c r="K2965" s="130"/>
      <c r="L2965" s="130"/>
      <c r="M2965" s="130"/>
    </row>
    <row r="2966" spans="11:13" s="40" customFormat="1" x14ac:dyDescent="0.25">
      <c r="K2966" s="130"/>
      <c r="L2966" s="130"/>
      <c r="M2966" s="130"/>
    </row>
    <row r="2967" spans="11:13" s="40" customFormat="1" x14ac:dyDescent="0.25">
      <c r="K2967" s="130"/>
      <c r="L2967" s="130"/>
      <c r="M2967" s="130"/>
    </row>
    <row r="2968" spans="11:13" s="40" customFormat="1" x14ac:dyDescent="0.25">
      <c r="K2968" s="130"/>
      <c r="L2968" s="130"/>
      <c r="M2968" s="130"/>
    </row>
    <row r="2969" spans="11:13" s="40" customFormat="1" x14ac:dyDescent="0.25">
      <c r="K2969" s="130"/>
      <c r="L2969" s="130"/>
      <c r="M2969" s="130"/>
    </row>
    <row r="2970" spans="11:13" s="40" customFormat="1" x14ac:dyDescent="0.25">
      <c r="K2970" s="130"/>
      <c r="L2970" s="130"/>
      <c r="M2970" s="130"/>
    </row>
    <row r="2971" spans="11:13" s="40" customFormat="1" x14ac:dyDescent="0.25">
      <c r="K2971" s="130"/>
      <c r="L2971" s="130"/>
      <c r="M2971" s="130"/>
    </row>
    <row r="2972" spans="11:13" s="40" customFormat="1" x14ac:dyDescent="0.25">
      <c r="K2972" s="130"/>
      <c r="L2972" s="130"/>
      <c r="M2972" s="130"/>
    </row>
    <row r="2973" spans="11:13" s="40" customFormat="1" x14ac:dyDescent="0.25">
      <c r="K2973" s="130"/>
      <c r="L2973" s="130"/>
      <c r="M2973" s="130"/>
    </row>
    <row r="2974" spans="11:13" s="40" customFormat="1" x14ac:dyDescent="0.25">
      <c r="K2974" s="130"/>
      <c r="L2974" s="130"/>
      <c r="M2974" s="130"/>
    </row>
    <row r="2975" spans="11:13" s="40" customFormat="1" x14ac:dyDescent="0.25">
      <c r="K2975" s="130"/>
      <c r="L2975" s="130"/>
      <c r="M2975" s="130"/>
    </row>
    <row r="2976" spans="11:13" s="40" customFormat="1" x14ac:dyDescent="0.25">
      <c r="K2976" s="130"/>
      <c r="L2976" s="130"/>
      <c r="M2976" s="130"/>
    </row>
    <row r="2977" spans="11:13" s="40" customFormat="1" x14ac:dyDescent="0.25">
      <c r="K2977" s="130"/>
      <c r="L2977" s="130"/>
      <c r="M2977" s="130"/>
    </row>
    <row r="2978" spans="11:13" s="40" customFormat="1" x14ac:dyDescent="0.25">
      <c r="K2978" s="130"/>
      <c r="L2978" s="130"/>
      <c r="M2978" s="130"/>
    </row>
    <row r="2979" spans="11:13" s="40" customFormat="1" x14ac:dyDescent="0.25">
      <c r="K2979" s="130"/>
      <c r="L2979" s="130"/>
      <c r="M2979" s="130"/>
    </row>
    <row r="2980" spans="11:13" s="40" customFormat="1" x14ac:dyDescent="0.25">
      <c r="K2980" s="130"/>
      <c r="L2980" s="130"/>
      <c r="M2980" s="130"/>
    </row>
    <row r="2981" spans="11:13" s="40" customFormat="1" x14ac:dyDescent="0.25">
      <c r="K2981" s="130"/>
      <c r="L2981" s="130"/>
      <c r="M2981" s="130"/>
    </row>
    <row r="2982" spans="11:13" s="40" customFormat="1" x14ac:dyDescent="0.25">
      <c r="K2982" s="130"/>
      <c r="L2982" s="130"/>
      <c r="M2982" s="130"/>
    </row>
    <row r="2983" spans="11:13" s="40" customFormat="1" x14ac:dyDescent="0.25">
      <c r="K2983" s="130"/>
      <c r="L2983" s="130"/>
      <c r="M2983" s="130"/>
    </row>
    <row r="2984" spans="11:13" s="40" customFormat="1" x14ac:dyDescent="0.25">
      <c r="K2984" s="130"/>
      <c r="L2984" s="130"/>
      <c r="M2984" s="130"/>
    </row>
    <row r="2985" spans="11:13" s="40" customFormat="1" x14ac:dyDescent="0.25">
      <c r="K2985" s="130"/>
      <c r="L2985" s="130"/>
      <c r="M2985" s="130"/>
    </row>
    <row r="2986" spans="11:13" s="40" customFormat="1" x14ac:dyDescent="0.25">
      <c r="K2986" s="130"/>
      <c r="L2986" s="130"/>
      <c r="M2986" s="130"/>
    </row>
    <row r="2987" spans="11:13" s="40" customFormat="1" x14ac:dyDescent="0.25">
      <c r="K2987" s="130"/>
      <c r="L2987" s="130"/>
      <c r="M2987" s="130"/>
    </row>
    <row r="2988" spans="11:13" s="40" customFormat="1" x14ac:dyDescent="0.25">
      <c r="K2988" s="130"/>
      <c r="L2988" s="130"/>
      <c r="M2988" s="130"/>
    </row>
    <row r="2989" spans="11:13" s="40" customFormat="1" x14ac:dyDescent="0.25">
      <c r="K2989" s="130"/>
      <c r="L2989" s="130"/>
      <c r="M2989" s="130"/>
    </row>
    <row r="2990" spans="11:13" s="40" customFormat="1" x14ac:dyDescent="0.25">
      <c r="K2990" s="130"/>
      <c r="L2990" s="130"/>
      <c r="M2990" s="130"/>
    </row>
    <row r="2991" spans="11:13" s="40" customFormat="1" x14ac:dyDescent="0.25">
      <c r="K2991" s="130"/>
      <c r="L2991" s="130"/>
      <c r="M2991" s="130"/>
    </row>
    <row r="2992" spans="11:13" s="40" customFormat="1" x14ac:dyDescent="0.25">
      <c r="K2992" s="130"/>
      <c r="L2992" s="130"/>
      <c r="M2992" s="130"/>
    </row>
    <row r="2993" spans="11:13" s="40" customFormat="1" x14ac:dyDescent="0.25">
      <c r="K2993" s="130"/>
      <c r="L2993" s="130"/>
      <c r="M2993" s="130"/>
    </row>
    <row r="2994" spans="11:13" s="40" customFormat="1" x14ac:dyDescent="0.25">
      <c r="K2994" s="130"/>
      <c r="L2994" s="130"/>
      <c r="M2994" s="130"/>
    </row>
    <row r="2995" spans="11:13" s="40" customFormat="1" x14ac:dyDescent="0.25">
      <c r="K2995" s="130"/>
      <c r="L2995" s="130"/>
      <c r="M2995" s="130"/>
    </row>
    <row r="2996" spans="11:13" s="40" customFormat="1" x14ac:dyDescent="0.25">
      <c r="K2996" s="130"/>
      <c r="L2996" s="130"/>
      <c r="M2996" s="130"/>
    </row>
    <row r="2997" spans="11:13" s="40" customFormat="1" x14ac:dyDescent="0.25">
      <c r="K2997" s="130"/>
      <c r="L2997" s="130"/>
      <c r="M2997" s="130"/>
    </row>
    <row r="2998" spans="11:13" s="40" customFormat="1" x14ac:dyDescent="0.25">
      <c r="K2998" s="130"/>
      <c r="L2998" s="130"/>
      <c r="M2998" s="130"/>
    </row>
    <row r="2999" spans="11:13" s="40" customFormat="1" x14ac:dyDescent="0.25">
      <c r="K2999" s="130"/>
      <c r="L2999" s="130"/>
      <c r="M2999" s="130"/>
    </row>
    <row r="3000" spans="11:13" s="40" customFormat="1" x14ac:dyDescent="0.25">
      <c r="K3000" s="130"/>
      <c r="L3000" s="130"/>
      <c r="M3000" s="130"/>
    </row>
    <row r="3001" spans="11:13" s="40" customFormat="1" x14ac:dyDescent="0.25">
      <c r="K3001" s="130"/>
      <c r="L3001" s="130"/>
      <c r="M3001" s="130"/>
    </row>
    <row r="3002" spans="11:13" s="40" customFormat="1" x14ac:dyDescent="0.25">
      <c r="K3002" s="130"/>
      <c r="L3002" s="130"/>
      <c r="M3002" s="130"/>
    </row>
    <row r="3003" spans="11:13" s="40" customFormat="1" x14ac:dyDescent="0.25">
      <c r="K3003" s="130"/>
      <c r="L3003" s="130"/>
      <c r="M3003" s="130"/>
    </row>
    <row r="3004" spans="11:13" s="40" customFormat="1" x14ac:dyDescent="0.25">
      <c r="K3004" s="130"/>
      <c r="L3004" s="130"/>
      <c r="M3004" s="130"/>
    </row>
    <row r="3005" spans="11:13" s="40" customFormat="1" x14ac:dyDescent="0.25">
      <c r="K3005" s="130"/>
      <c r="L3005" s="130"/>
      <c r="M3005" s="130"/>
    </row>
    <row r="3006" spans="11:13" s="40" customFormat="1" x14ac:dyDescent="0.25">
      <c r="K3006" s="130"/>
      <c r="L3006" s="130"/>
      <c r="M3006" s="130"/>
    </row>
    <row r="3007" spans="11:13" s="40" customFormat="1" x14ac:dyDescent="0.25">
      <c r="K3007" s="130"/>
      <c r="L3007" s="130"/>
      <c r="M3007" s="130"/>
    </row>
    <row r="3008" spans="11:13" s="40" customFormat="1" x14ac:dyDescent="0.25">
      <c r="K3008" s="130"/>
      <c r="L3008" s="130"/>
      <c r="M3008" s="130"/>
    </row>
    <row r="3009" spans="11:13" s="40" customFormat="1" x14ac:dyDescent="0.25">
      <c r="K3009" s="130"/>
      <c r="L3009" s="130"/>
      <c r="M3009" s="130"/>
    </row>
    <row r="3010" spans="11:13" s="40" customFormat="1" x14ac:dyDescent="0.25">
      <c r="K3010" s="130"/>
      <c r="L3010" s="130"/>
      <c r="M3010" s="130"/>
    </row>
    <row r="3011" spans="11:13" s="40" customFormat="1" x14ac:dyDescent="0.25">
      <c r="K3011" s="130"/>
      <c r="L3011" s="130"/>
      <c r="M3011" s="130"/>
    </row>
    <row r="3012" spans="11:13" s="40" customFormat="1" x14ac:dyDescent="0.25">
      <c r="K3012" s="130"/>
      <c r="L3012" s="130"/>
      <c r="M3012" s="130"/>
    </row>
    <row r="3013" spans="11:13" s="40" customFormat="1" x14ac:dyDescent="0.25">
      <c r="K3013" s="130"/>
      <c r="L3013" s="130"/>
      <c r="M3013" s="130"/>
    </row>
    <row r="3014" spans="11:13" s="40" customFormat="1" x14ac:dyDescent="0.25">
      <c r="K3014" s="130"/>
      <c r="L3014" s="130"/>
      <c r="M3014" s="130"/>
    </row>
    <row r="3015" spans="11:13" s="40" customFormat="1" x14ac:dyDescent="0.25">
      <c r="K3015" s="130"/>
      <c r="L3015" s="130"/>
      <c r="M3015" s="130"/>
    </row>
    <row r="3016" spans="11:13" s="40" customFormat="1" x14ac:dyDescent="0.25">
      <c r="K3016" s="130"/>
      <c r="L3016" s="130"/>
      <c r="M3016" s="130"/>
    </row>
    <row r="3017" spans="11:13" s="40" customFormat="1" x14ac:dyDescent="0.25">
      <c r="K3017" s="130"/>
      <c r="L3017" s="130"/>
      <c r="M3017" s="130"/>
    </row>
    <row r="3018" spans="11:13" s="40" customFormat="1" x14ac:dyDescent="0.25">
      <c r="K3018" s="130"/>
      <c r="L3018" s="130"/>
      <c r="M3018" s="130"/>
    </row>
    <row r="3019" spans="11:13" s="40" customFormat="1" x14ac:dyDescent="0.25">
      <c r="K3019" s="130"/>
      <c r="L3019" s="130"/>
      <c r="M3019" s="130"/>
    </row>
    <row r="3020" spans="11:13" s="40" customFormat="1" x14ac:dyDescent="0.25">
      <c r="K3020" s="130"/>
      <c r="L3020" s="130"/>
      <c r="M3020" s="130"/>
    </row>
    <row r="3021" spans="11:13" s="40" customFormat="1" x14ac:dyDescent="0.25">
      <c r="K3021" s="130"/>
      <c r="L3021" s="130"/>
      <c r="M3021" s="130"/>
    </row>
    <row r="3022" spans="11:13" s="40" customFormat="1" x14ac:dyDescent="0.25">
      <c r="K3022" s="130"/>
      <c r="L3022" s="130"/>
      <c r="M3022" s="130"/>
    </row>
    <row r="3023" spans="11:13" s="40" customFormat="1" x14ac:dyDescent="0.25">
      <c r="K3023" s="130"/>
      <c r="L3023" s="130"/>
      <c r="M3023" s="130"/>
    </row>
    <row r="3024" spans="11:13" s="40" customFormat="1" x14ac:dyDescent="0.25">
      <c r="K3024" s="130"/>
      <c r="L3024" s="130"/>
      <c r="M3024" s="130"/>
    </row>
    <row r="3025" spans="11:13" s="40" customFormat="1" x14ac:dyDescent="0.25">
      <c r="K3025" s="130"/>
      <c r="L3025" s="130"/>
      <c r="M3025" s="130"/>
    </row>
    <row r="3026" spans="11:13" s="40" customFormat="1" x14ac:dyDescent="0.25">
      <c r="K3026" s="130"/>
      <c r="L3026" s="130"/>
      <c r="M3026" s="130"/>
    </row>
    <row r="3027" spans="11:13" s="40" customFormat="1" x14ac:dyDescent="0.25">
      <c r="K3027" s="130"/>
      <c r="L3027" s="130"/>
      <c r="M3027" s="130"/>
    </row>
    <row r="3028" spans="11:13" s="40" customFormat="1" x14ac:dyDescent="0.25">
      <c r="K3028" s="130"/>
      <c r="L3028" s="130"/>
      <c r="M3028" s="130"/>
    </row>
    <row r="3029" spans="11:13" s="40" customFormat="1" x14ac:dyDescent="0.25">
      <c r="K3029" s="130"/>
      <c r="L3029" s="130"/>
      <c r="M3029" s="130"/>
    </row>
    <row r="3030" spans="11:13" s="40" customFormat="1" x14ac:dyDescent="0.25">
      <c r="K3030" s="130"/>
      <c r="L3030" s="130"/>
      <c r="M3030" s="130"/>
    </row>
    <row r="3031" spans="11:13" s="40" customFormat="1" x14ac:dyDescent="0.25">
      <c r="K3031" s="130"/>
      <c r="L3031" s="130"/>
      <c r="M3031" s="130"/>
    </row>
    <row r="3032" spans="11:13" s="40" customFormat="1" x14ac:dyDescent="0.25">
      <c r="K3032" s="130"/>
      <c r="L3032" s="130"/>
      <c r="M3032" s="130"/>
    </row>
    <row r="3033" spans="11:13" s="40" customFormat="1" x14ac:dyDescent="0.25">
      <c r="K3033" s="130"/>
      <c r="L3033" s="130"/>
      <c r="M3033" s="130"/>
    </row>
    <row r="3034" spans="11:13" s="40" customFormat="1" x14ac:dyDescent="0.25">
      <c r="K3034" s="130"/>
      <c r="L3034" s="130"/>
      <c r="M3034" s="130"/>
    </row>
    <row r="3035" spans="11:13" s="40" customFormat="1" x14ac:dyDescent="0.25">
      <c r="K3035" s="130"/>
      <c r="L3035" s="130"/>
      <c r="M3035" s="130"/>
    </row>
    <row r="3036" spans="11:13" s="40" customFormat="1" x14ac:dyDescent="0.25">
      <c r="K3036" s="130"/>
      <c r="L3036" s="130"/>
      <c r="M3036" s="130"/>
    </row>
    <row r="3037" spans="11:13" s="40" customFormat="1" x14ac:dyDescent="0.25">
      <c r="K3037" s="130"/>
      <c r="L3037" s="130"/>
      <c r="M3037" s="130"/>
    </row>
    <row r="3038" spans="11:13" s="40" customFormat="1" x14ac:dyDescent="0.25">
      <c r="K3038" s="130"/>
      <c r="L3038" s="130"/>
      <c r="M3038" s="130"/>
    </row>
    <row r="3039" spans="11:13" s="40" customFormat="1" x14ac:dyDescent="0.25">
      <c r="K3039" s="130"/>
      <c r="L3039" s="130"/>
      <c r="M3039" s="130"/>
    </row>
    <row r="3040" spans="11:13" s="40" customFormat="1" x14ac:dyDescent="0.25">
      <c r="K3040" s="130"/>
      <c r="L3040" s="130"/>
      <c r="M3040" s="130"/>
    </row>
    <row r="3041" spans="11:13" s="40" customFormat="1" x14ac:dyDescent="0.25">
      <c r="K3041" s="130"/>
      <c r="L3041" s="130"/>
      <c r="M3041" s="130"/>
    </row>
    <row r="3042" spans="11:13" s="40" customFormat="1" x14ac:dyDescent="0.25">
      <c r="K3042" s="130"/>
      <c r="L3042" s="130"/>
      <c r="M3042" s="130"/>
    </row>
    <row r="3043" spans="11:13" s="40" customFormat="1" x14ac:dyDescent="0.25">
      <c r="K3043" s="130"/>
      <c r="L3043" s="130"/>
      <c r="M3043" s="130"/>
    </row>
    <row r="3044" spans="11:13" s="40" customFormat="1" x14ac:dyDescent="0.25">
      <c r="K3044" s="130"/>
      <c r="L3044" s="130"/>
      <c r="M3044" s="130"/>
    </row>
    <row r="3045" spans="11:13" s="40" customFormat="1" x14ac:dyDescent="0.25">
      <c r="K3045" s="130"/>
      <c r="L3045" s="130"/>
      <c r="M3045" s="130"/>
    </row>
    <row r="3046" spans="11:13" s="40" customFormat="1" x14ac:dyDescent="0.25">
      <c r="K3046" s="130"/>
      <c r="L3046" s="130"/>
      <c r="M3046" s="130"/>
    </row>
    <row r="3047" spans="11:13" s="40" customFormat="1" x14ac:dyDescent="0.25">
      <c r="K3047" s="130"/>
      <c r="L3047" s="130"/>
      <c r="M3047" s="130"/>
    </row>
    <row r="3048" spans="11:13" s="40" customFormat="1" x14ac:dyDescent="0.25">
      <c r="K3048" s="130"/>
      <c r="L3048" s="130"/>
      <c r="M3048" s="130"/>
    </row>
    <row r="3049" spans="11:13" s="40" customFormat="1" x14ac:dyDescent="0.25">
      <c r="K3049" s="130"/>
      <c r="L3049" s="130"/>
      <c r="M3049" s="130"/>
    </row>
    <row r="3050" spans="11:13" s="40" customFormat="1" x14ac:dyDescent="0.25">
      <c r="K3050" s="130"/>
      <c r="L3050" s="130"/>
      <c r="M3050" s="130"/>
    </row>
    <row r="3051" spans="11:13" s="40" customFormat="1" x14ac:dyDescent="0.25">
      <c r="K3051" s="130"/>
      <c r="L3051" s="130"/>
      <c r="M3051" s="130"/>
    </row>
    <row r="3052" spans="11:13" s="40" customFormat="1" x14ac:dyDescent="0.25">
      <c r="K3052" s="130"/>
      <c r="L3052" s="130"/>
      <c r="M3052" s="130"/>
    </row>
    <row r="3053" spans="11:13" s="40" customFormat="1" x14ac:dyDescent="0.25">
      <c r="K3053" s="130"/>
      <c r="L3053" s="130"/>
      <c r="M3053" s="130"/>
    </row>
    <row r="3054" spans="11:13" s="40" customFormat="1" x14ac:dyDescent="0.25">
      <c r="K3054" s="130"/>
      <c r="L3054" s="130"/>
      <c r="M3054" s="130"/>
    </row>
    <row r="3055" spans="11:13" s="40" customFormat="1" x14ac:dyDescent="0.25">
      <c r="K3055" s="130"/>
      <c r="L3055" s="130"/>
      <c r="M3055" s="130"/>
    </row>
    <row r="3056" spans="11:13" s="40" customFormat="1" x14ac:dyDescent="0.25">
      <c r="K3056" s="130"/>
      <c r="L3056" s="130"/>
      <c r="M3056" s="130"/>
    </row>
    <row r="3057" spans="11:13" s="40" customFormat="1" x14ac:dyDescent="0.25">
      <c r="K3057" s="130"/>
      <c r="L3057" s="130"/>
      <c r="M3057" s="130"/>
    </row>
    <row r="3058" spans="11:13" s="40" customFormat="1" x14ac:dyDescent="0.25">
      <c r="K3058" s="130"/>
      <c r="L3058" s="130"/>
      <c r="M3058" s="130"/>
    </row>
    <row r="3059" spans="11:13" s="40" customFormat="1" x14ac:dyDescent="0.25">
      <c r="K3059" s="130"/>
      <c r="L3059" s="130"/>
      <c r="M3059" s="130"/>
    </row>
    <row r="3060" spans="11:13" s="40" customFormat="1" x14ac:dyDescent="0.25">
      <c r="K3060" s="130"/>
      <c r="L3060" s="130"/>
      <c r="M3060" s="130"/>
    </row>
    <row r="3061" spans="11:13" s="40" customFormat="1" x14ac:dyDescent="0.25">
      <c r="K3061" s="130"/>
      <c r="L3061" s="130"/>
      <c r="M3061" s="130"/>
    </row>
    <row r="3062" spans="11:13" s="40" customFormat="1" x14ac:dyDescent="0.25">
      <c r="K3062" s="130"/>
      <c r="L3062" s="130"/>
      <c r="M3062" s="130"/>
    </row>
    <row r="3063" spans="11:13" s="40" customFormat="1" x14ac:dyDescent="0.25">
      <c r="K3063" s="130"/>
      <c r="L3063" s="130"/>
      <c r="M3063" s="130"/>
    </row>
    <row r="3064" spans="11:13" s="40" customFormat="1" x14ac:dyDescent="0.25">
      <c r="K3064" s="130"/>
      <c r="L3064" s="130"/>
      <c r="M3064" s="130"/>
    </row>
    <row r="3065" spans="11:13" s="40" customFormat="1" x14ac:dyDescent="0.25">
      <c r="K3065" s="130"/>
      <c r="L3065" s="130"/>
      <c r="M3065" s="130"/>
    </row>
    <row r="3066" spans="11:13" s="40" customFormat="1" x14ac:dyDescent="0.25">
      <c r="K3066" s="130"/>
      <c r="L3066" s="130"/>
      <c r="M3066" s="130"/>
    </row>
    <row r="3067" spans="11:13" s="40" customFormat="1" x14ac:dyDescent="0.25">
      <c r="K3067" s="130"/>
      <c r="L3067" s="130"/>
      <c r="M3067" s="130"/>
    </row>
    <row r="3068" spans="11:13" s="40" customFormat="1" x14ac:dyDescent="0.25">
      <c r="K3068" s="130"/>
      <c r="L3068" s="130"/>
      <c r="M3068" s="130"/>
    </row>
    <row r="3069" spans="11:13" s="40" customFormat="1" x14ac:dyDescent="0.25">
      <c r="K3069" s="130"/>
      <c r="L3069" s="130"/>
      <c r="M3069" s="130"/>
    </row>
    <row r="3070" spans="11:13" s="40" customFormat="1" x14ac:dyDescent="0.25">
      <c r="K3070" s="130"/>
      <c r="L3070" s="130"/>
      <c r="M3070" s="130"/>
    </row>
    <row r="3071" spans="11:13" s="40" customFormat="1" x14ac:dyDescent="0.25">
      <c r="K3071" s="130"/>
      <c r="L3071" s="130"/>
      <c r="M3071" s="130"/>
    </row>
    <row r="3072" spans="11:13" s="40" customFormat="1" x14ac:dyDescent="0.25">
      <c r="K3072" s="130"/>
      <c r="L3072" s="130"/>
      <c r="M3072" s="130"/>
    </row>
    <row r="3073" spans="11:13" s="40" customFormat="1" x14ac:dyDescent="0.25">
      <c r="K3073" s="130"/>
      <c r="L3073" s="130"/>
      <c r="M3073" s="130"/>
    </row>
    <row r="3074" spans="11:13" s="40" customFormat="1" x14ac:dyDescent="0.25">
      <c r="K3074" s="130"/>
      <c r="L3074" s="130"/>
      <c r="M3074" s="130"/>
    </row>
    <row r="3075" spans="11:13" s="40" customFormat="1" x14ac:dyDescent="0.25">
      <c r="K3075" s="130"/>
      <c r="L3075" s="130"/>
      <c r="M3075" s="130"/>
    </row>
    <row r="3076" spans="11:13" s="40" customFormat="1" x14ac:dyDescent="0.25">
      <c r="K3076" s="130"/>
      <c r="L3076" s="130"/>
      <c r="M3076" s="130"/>
    </row>
    <row r="3077" spans="11:13" s="40" customFormat="1" x14ac:dyDescent="0.25">
      <c r="K3077" s="130"/>
      <c r="L3077" s="130"/>
      <c r="M3077" s="130"/>
    </row>
    <row r="3078" spans="11:13" s="40" customFormat="1" x14ac:dyDescent="0.25">
      <c r="K3078" s="130"/>
      <c r="L3078" s="130"/>
      <c r="M3078" s="130"/>
    </row>
    <row r="3079" spans="11:13" s="40" customFormat="1" x14ac:dyDescent="0.25">
      <c r="K3079" s="130"/>
      <c r="L3079" s="130"/>
      <c r="M3079" s="130"/>
    </row>
    <row r="3080" spans="11:13" s="40" customFormat="1" x14ac:dyDescent="0.25">
      <c r="K3080" s="130"/>
      <c r="L3080" s="130"/>
      <c r="M3080" s="130"/>
    </row>
    <row r="3081" spans="11:13" s="40" customFormat="1" x14ac:dyDescent="0.25">
      <c r="K3081" s="130"/>
      <c r="L3081" s="130"/>
      <c r="M3081" s="130"/>
    </row>
    <row r="3082" spans="11:13" s="40" customFormat="1" x14ac:dyDescent="0.25">
      <c r="K3082" s="130"/>
      <c r="L3082" s="130"/>
      <c r="M3082" s="130"/>
    </row>
    <row r="3083" spans="11:13" s="40" customFormat="1" x14ac:dyDescent="0.25">
      <c r="K3083" s="130"/>
      <c r="L3083" s="130"/>
      <c r="M3083" s="130"/>
    </row>
    <row r="3084" spans="11:13" s="40" customFormat="1" x14ac:dyDescent="0.25">
      <c r="K3084" s="130"/>
      <c r="L3084" s="130"/>
      <c r="M3084" s="130"/>
    </row>
    <row r="3085" spans="11:13" s="40" customFormat="1" x14ac:dyDescent="0.25">
      <c r="K3085" s="130"/>
      <c r="L3085" s="130"/>
      <c r="M3085" s="130"/>
    </row>
    <row r="3086" spans="11:13" s="40" customFormat="1" x14ac:dyDescent="0.25">
      <c r="K3086" s="130"/>
      <c r="L3086" s="130"/>
      <c r="M3086" s="130"/>
    </row>
    <row r="3087" spans="11:13" s="40" customFormat="1" x14ac:dyDescent="0.25">
      <c r="K3087" s="130"/>
      <c r="L3087" s="130"/>
      <c r="M3087" s="130"/>
    </row>
    <row r="3088" spans="11:13" s="40" customFormat="1" x14ac:dyDescent="0.25">
      <c r="K3088" s="130"/>
      <c r="L3088" s="130"/>
      <c r="M3088" s="130"/>
    </row>
    <row r="3089" spans="11:13" s="40" customFormat="1" x14ac:dyDescent="0.25">
      <c r="K3089" s="130"/>
      <c r="L3089" s="130"/>
      <c r="M3089" s="130"/>
    </row>
    <row r="3090" spans="11:13" s="40" customFormat="1" x14ac:dyDescent="0.25">
      <c r="K3090" s="130"/>
      <c r="L3090" s="130"/>
      <c r="M3090" s="130"/>
    </row>
    <row r="3091" spans="11:13" s="40" customFormat="1" x14ac:dyDescent="0.25">
      <c r="K3091" s="130"/>
      <c r="L3091" s="130"/>
      <c r="M3091" s="130"/>
    </row>
    <row r="3092" spans="11:13" s="40" customFormat="1" x14ac:dyDescent="0.25">
      <c r="K3092" s="130"/>
      <c r="L3092" s="130"/>
      <c r="M3092" s="130"/>
    </row>
    <row r="3093" spans="11:13" s="40" customFormat="1" x14ac:dyDescent="0.25">
      <c r="K3093" s="130"/>
      <c r="L3093" s="130"/>
      <c r="M3093" s="130"/>
    </row>
    <row r="3094" spans="11:13" s="40" customFormat="1" x14ac:dyDescent="0.25">
      <c r="K3094" s="130"/>
      <c r="L3094" s="130"/>
      <c r="M3094" s="130"/>
    </row>
    <row r="3095" spans="11:13" s="40" customFormat="1" x14ac:dyDescent="0.25">
      <c r="K3095" s="130"/>
      <c r="L3095" s="130"/>
      <c r="M3095" s="130"/>
    </row>
    <row r="3096" spans="11:13" s="40" customFormat="1" x14ac:dyDescent="0.25">
      <c r="K3096" s="130"/>
      <c r="L3096" s="130"/>
      <c r="M3096" s="130"/>
    </row>
    <row r="3097" spans="11:13" s="40" customFormat="1" x14ac:dyDescent="0.25">
      <c r="K3097" s="130"/>
      <c r="L3097" s="130"/>
      <c r="M3097" s="130"/>
    </row>
    <row r="3098" spans="11:13" s="40" customFormat="1" x14ac:dyDescent="0.25">
      <c r="K3098" s="130"/>
      <c r="L3098" s="130"/>
      <c r="M3098" s="130"/>
    </row>
    <row r="3099" spans="11:13" s="40" customFormat="1" x14ac:dyDescent="0.25">
      <c r="K3099" s="130"/>
      <c r="L3099" s="130"/>
      <c r="M3099" s="130"/>
    </row>
    <row r="3100" spans="11:13" s="40" customFormat="1" x14ac:dyDescent="0.25">
      <c r="K3100" s="130"/>
      <c r="L3100" s="130"/>
      <c r="M3100" s="130"/>
    </row>
    <row r="3101" spans="11:13" s="40" customFormat="1" x14ac:dyDescent="0.25">
      <c r="K3101" s="130"/>
      <c r="L3101" s="130"/>
      <c r="M3101" s="130"/>
    </row>
    <row r="3102" spans="11:13" s="40" customFormat="1" x14ac:dyDescent="0.25">
      <c r="K3102" s="130"/>
      <c r="L3102" s="130"/>
      <c r="M3102" s="130"/>
    </row>
    <row r="3103" spans="11:13" s="40" customFormat="1" x14ac:dyDescent="0.25">
      <c r="K3103" s="130"/>
      <c r="L3103" s="130"/>
      <c r="M3103" s="130"/>
    </row>
    <row r="3104" spans="11:13" s="40" customFormat="1" x14ac:dyDescent="0.25">
      <c r="K3104" s="130"/>
      <c r="L3104" s="130"/>
      <c r="M3104" s="130"/>
    </row>
    <row r="3105" spans="11:13" s="40" customFormat="1" x14ac:dyDescent="0.25">
      <c r="K3105" s="130"/>
      <c r="L3105" s="130"/>
      <c r="M3105" s="130"/>
    </row>
    <row r="3106" spans="11:13" s="40" customFormat="1" x14ac:dyDescent="0.25">
      <c r="K3106" s="130"/>
      <c r="L3106" s="130"/>
      <c r="M3106" s="130"/>
    </row>
    <row r="3107" spans="11:13" s="40" customFormat="1" x14ac:dyDescent="0.25">
      <c r="K3107" s="130"/>
      <c r="L3107" s="130"/>
      <c r="M3107" s="130"/>
    </row>
    <row r="3108" spans="11:13" s="40" customFormat="1" x14ac:dyDescent="0.25">
      <c r="K3108" s="130"/>
      <c r="L3108" s="130"/>
      <c r="M3108" s="130"/>
    </row>
    <row r="3109" spans="11:13" s="40" customFormat="1" x14ac:dyDescent="0.25">
      <c r="K3109" s="130"/>
      <c r="L3109" s="130"/>
      <c r="M3109" s="130"/>
    </row>
    <row r="3110" spans="11:13" s="40" customFormat="1" x14ac:dyDescent="0.25">
      <c r="K3110" s="130"/>
      <c r="L3110" s="130"/>
      <c r="M3110" s="130"/>
    </row>
    <row r="3111" spans="11:13" s="40" customFormat="1" x14ac:dyDescent="0.25">
      <c r="K3111" s="130"/>
      <c r="L3111" s="130"/>
      <c r="M3111" s="130"/>
    </row>
    <row r="3112" spans="11:13" s="40" customFormat="1" x14ac:dyDescent="0.25">
      <c r="K3112" s="130"/>
      <c r="L3112" s="130"/>
      <c r="M3112" s="130"/>
    </row>
    <row r="3113" spans="11:13" s="40" customFormat="1" x14ac:dyDescent="0.25">
      <c r="K3113" s="130"/>
      <c r="L3113" s="130"/>
      <c r="M3113" s="130"/>
    </row>
    <row r="3114" spans="11:13" s="40" customFormat="1" x14ac:dyDescent="0.25">
      <c r="K3114" s="130"/>
      <c r="L3114" s="130"/>
      <c r="M3114" s="130"/>
    </row>
    <row r="3115" spans="11:13" s="40" customFormat="1" x14ac:dyDescent="0.25">
      <c r="K3115" s="130"/>
      <c r="L3115" s="130"/>
      <c r="M3115" s="130"/>
    </row>
    <row r="3116" spans="11:13" s="40" customFormat="1" x14ac:dyDescent="0.25">
      <c r="K3116" s="130"/>
      <c r="L3116" s="130"/>
      <c r="M3116" s="130"/>
    </row>
    <row r="3117" spans="11:13" s="40" customFormat="1" x14ac:dyDescent="0.25">
      <c r="K3117" s="130"/>
      <c r="L3117" s="130"/>
      <c r="M3117" s="130"/>
    </row>
    <row r="3118" spans="11:13" s="40" customFormat="1" x14ac:dyDescent="0.25">
      <c r="K3118" s="130"/>
      <c r="L3118" s="130"/>
      <c r="M3118" s="130"/>
    </row>
    <row r="3119" spans="11:13" s="40" customFormat="1" x14ac:dyDescent="0.25">
      <c r="K3119" s="130"/>
      <c r="L3119" s="130"/>
      <c r="M3119" s="130"/>
    </row>
    <row r="3120" spans="11:13" s="40" customFormat="1" x14ac:dyDescent="0.25">
      <c r="K3120" s="130"/>
      <c r="L3120" s="130"/>
      <c r="M3120" s="130"/>
    </row>
    <row r="3121" spans="11:13" s="40" customFormat="1" x14ac:dyDescent="0.25">
      <c r="K3121" s="130"/>
      <c r="L3121" s="130"/>
      <c r="M3121" s="130"/>
    </row>
    <row r="3122" spans="11:13" s="40" customFormat="1" x14ac:dyDescent="0.25">
      <c r="K3122" s="130"/>
      <c r="L3122" s="130"/>
      <c r="M3122" s="130"/>
    </row>
    <row r="3123" spans="11:13" s="40" customFormat="1" x14ac:dyDescent="0.25">
      <c r="K3123" s="130"/>
      <c r="L3123" s="130"/>
      <c r="M3123" s="130"/>
    </row>
    <row r="3124" spans="11:13" s="40" customFormat="1" x14ac:dyDescent="0.25">
      <c r="K3124" s="130"/>
      <c r="L3124" s="130"/>
      <c r="M3124" s="130"/>
    </row>
    <row r="3125" spans="11:13" s="40" customFormat="1" x14ac:dyDescent="0.25">
      <c r="K3125" s="130"/>
      <c r="L3125" s="130"/>
      <c r="M3125" s="130"/>
    </row>
    <row r="3126" spans="11:13" s="40" customFormat="1" x14ac:dyDescent="0.25">
      <c r="K3126" s="130"/>
      <c r="L3126" s="130"/>
      <c r="M3126" s="130"/>
    </row>
    <row r="3127" spans="11:13" s="40" customFormat="1" x14ac:dyDescent="0.25">
      <c r="K3127" s="130"/>
      <c r="L3127" s="130"/>
      <c r="M3127" s="130"/>
    </row>
    <row r="3128" spans="11:13" s="40" customFormat="1" x14ac:dyDescent="0.25">
      <c r="K3128" s="130"/>
      <c r="L3128" s="130"/>
      <c r="M3128" s="130"/>
    </row>
    <row r="3129" spans="11:13" s="40" customFormat="1" x14ac:dyDescent="0.25">
      <c r="K3129" s="130"/>
      <c r="L3129" s="130"/>
      <c r="M3129" s="130"/>
    </row>
    <row r="3130" spans="11:13" s="40" customFormat="1" x14ac:dyDescent="0.25">
      <c r="K3130" s="130"/>
      <c r="L3130" s="130"/>
      <c r="M3130" s="130"/>
    </row>
    <row r="3131" spans="11:13" s="40" customFormat="1" x14ac:dyDescent="0.25">
      <c r="K3131" s="130"/>
      <c r="L3131" s="130"/>
      <c r="M3131" s="130"/>
    </row>
    <row r="3132" spans="11:13" s="40" customFormat="1" x14ac:dyDescent="0.25">
      <c r="K3132" s="130"/>
      <c r="L3132" s="130"/>
      <c r="M3132" s="130"/>
    </row>
    <row r="3133" spans="11:13" s="40" customFormat="1" x14ac:dyDescent="0.25">
      <c r="K3133" s="130"/>
      <c r="L3133" s="130"/>
      <c r="M3133" s="130"/>
    </row>
    <row r="3134" spans="11:13" s="40" customFormat="1" x14ac:dyDescent="0.25">
      <c r="K3134" s="130"/>
      <c r="L3134" s="130"/>
      <c r="M3134" s="130"/>
    </row>
    <row r="3135" spans="11:13" s="40" customFormat="1" x14ac:dyDescent="0.25">
      <c r="K3135" s="130"/>
      <c r="L3135" s="130"/>
      <c r="M3135" s="130"/>
    </row>
    <row r="3136" spans="11:13" s="40" customFormat="1" x14ac:dyDescent="0.25">
      <c r="K3136" s="130"/>
      <c r="L3136" s="130"/>
      <c r="M3136" s="130"/>
    </row>
    <row r="3137" spans="11:13" s="40" customFormat="1" x14ac:dyDescent="0.25">
      <c r="K3137" s="130"/>
      <c r="L3137" s="130"/>
      <c r="M3137" s="130"/>
    </row>
    <row r="3138" spans="11:13" s="40" customFormat="1" x14ac:dyDescent="0.25">
      <c r="K3138" s="130"/>
      <c r="L3138" s="130"/>
      <c r="M3138" s="130"/>
    </row>
    <row r="3139" spans="11:13" s="40" customFormat="1" x14ac:dyDescent="0.25">
      <c r="K3139" s="130"/>
      <c r="L3139" s="130"/>
      <c r="M3139" s="130"/>
    </row>
    <row r="3140" spans="11:13" s="40" customFormat="1" x14ac:dyDescent="0.25">
      <c r="K3140" s="130"/>
      <c r="L3140" s="130"/>
      <c r="M3140" s="130"/>
    </row>
    <row r="3141" spans="11:13" s="40" customFormat="1" x14ac:dyDescent="0.25">
      <c r="K3141" s="130"/>
      <c r="L3141" s="130"/>
      <c r="M3141" s="130"/>
    </row>
    <row r="3142" spans="11:13" s="40" customFormat="1" x14ac:dyDescent="0.25">
      <c r="K3142" s="130"/>
      <c r="L3142" s="130"/>
      <c r="M3142" s="130"/>
    </row>
    <row r="3143" spans="11:13" s="40" customFormat="1" x14ac:dyDescent="0.25">
      <c r="K3143" s="130"/>
      <c r="L3143" s="130"/>
      <c r="M3143" s="130"/>
    </row>
    <row r="3144" spans="11:13" s="40" customFormat="1" x14ac:dyDescent="0.25">
      <c r="K3144" s="130"/>
      <c r="L3144" s="130"/>
      <c r="M3144" s="130"/>
    </row>
    <row r="3145" spans="11:13" s="40" customFormat="1" x14ac:dyDescent="0.25">
      <c r="K3145" s="130"/>
      <c r="L3145" s="130"/>
      <c r="M3145" s="130"/>
    </row>
    <row r="3146" spans="11:13" s="40" customFormat="1" x14ac:dyDescent="0.25">
      <c r="K3146" s="130"/>
      <c r="L3146" s="130"/>
      <c r="M3146" s="130"/>
    </row>
    <row r="3147" spans="11:13" s="40" customFormat="1" x14ac:dyDescent="0.25">
      <c r="K3147" s="130"/>
      <c r="L3147" s="130"/>
      <c r="M3147" s="130"/>
    </row>
    <row r="3148" spans="11:13" s="40" customFormat="1" x14ac:dyDescent="0.25">
      <c r="K3148" s="130"/>
      <c r="L3148" s="130"/>
      <c r="M3148" s="130"/>
    </row>
    <row r="3149" spans="11:13" s="40" customFormat="1" x14ac:dyDescent="0.25">
      <c r="K3149" s="130"/>
      <c r="L3149" s="130"/>
      <c r="M3149" s="130"/>
    </row>
    <row r="3150" spans="11:13" s="40" customFormat="1" x14ac:dyDescent="0.25">
      <c r="K3150" s="130"/>
      <c r="L3150" s="130"/>
      <c r="M3150" s="130"/>
    </row>
    <row r="3151" spans="11:13" s="40" customFormat="1" x14ac:dyDescent="0.25">
      <c r="K3151" s="130"/>
      <c r="L3151" s="130"/>
      <c r="M3151" s="130"/>
    </row>
    <row r="3152" spans="11:13" s="40" customFormat="1" x14ac:dyDescent="0.25">
      <c r="K3152" s="130"/>
      <c r="L3152" s="130"/>
      <c r="M3152" s="130"/>
    </row>
    <row r="3153" spans="11:13" s="40" customFormat="1" x14ac:dyDescent="0.25">
      <c r="K3153" s="130"/>
      <c r="L3153" s="130"/>
      <c r="M3153" s="130"/>
    </row>
    <row r="3154" spans="11:13" s="40" customFormat="1" x14ac:dyDescent="0.25">
      <c r="K3154" s="130"/>
      <c r="L3154" s="130"/>
      <c r="M3154" s="130"/>
    </row>
    <row r="3155" spans="11:13" s="40" customFormat="1" x14ac:dyDescent="0.25">
      <c r="K3155" s="130"/>
      <c r="L3155" s="130"/>
      <c r="M3155" s="130"/>
    </row>
    <row r="3156" spans="11:13" s="40" customFormat="1" x14ac:dyDescent="0.25">
      <c r="K3156" s="130"/>
      <c r="L3156" s="130"/>
      <c r="M3156" s="130"/>
    </row>
    <row r="3157" spans="11:13" s="40" customFormat="1" x14ac:dyDescent="0.25">
      <c r="K3157" s="130"/>
      <c r="L3157" s="130"/>
      <c r="M3157" s="130"/>
    </row>
    <row r="3158" spans="11:13" s="40" customFormat="1" x14ac:dyDescent="0.25">
      <c r="K3158" s="130"/>
      <c r="L3158" s="130"/>
      <c r="M3158" s="130"/>
    </row>
    <row r="3159" spans="11:13" s="40" customFormat="1" x14ac:dyDescent="0.25">
      <c r="K3159" s="130"/>
      <c r="L3159" s="130"/>
      <c r="M3159" s="130"/>
    </row>
    <row r="3160" spans="11:13" s="40" customFormat="1" x14ac:dyDescent="0.25">
      <c r="K3160" s="130"/>
      <c r="L3160" s="130"/>
      <c r="M3160" s="130"/>
    </row>
    <row r="3161" spans="11:13" s="40" customFormat="1" x14ac:dyDescent="0.25">
      <c r="K3161" s="130"/>
      <c r="L3161" s="130"/>
      <c r="M3161" s="130"/>
    </row>
    <row r="3162" spans="11:13" s="40" customFormat="1" x14ac:dyDescent="0.25">
      <c r="K3162" s="130"/>
      <c r="L3162" s="130"/>
      <c r="M3162" s="130"/>
    </row>
    <row r="3163" spans="11:13" s="40" customFormat="1" x14ac:dyDescent="0.25">
      <c r="K3163" s="130"/>
      <c r="L3163" s="130"/>
      <c r="M3163" s="130"/>
    </row>
    <row r="3164" spans="11:13" s="40" customFormat="1" x14ac:dyDescent="0.25">
      <c r="K3164" s="130"/>
      <c r="L3164" s="130"/>
      <c r="M3164" s="130"/>
    </row>
    <row r="3165" spans="11:13" s="40" customFormat="1" x14ac:dyDescent="0.25">
      <c r="K3165" s="130"/>
      <c r="L3165" s="130"/>
      <c r="M3165" s="130"/>
    </row>
    <row r="3166" spans="11:13" s="40" customFormat="1" x14ac:dyDescent="0.25">
      <c r="K3166" s="130"/>
      <c r="L3166" s="130"/>
      <c r="M3166" s="130"/>
    </row>
    <row r="3167" spans="11:13" s="40" customFormat="1" x14ac:dyDescent="0.25">
      <c r="K3167" s="130"/>
      <c r="L3167" s="130"/>
      <c r="M3167" s="130"/>
    </row>
    <row r="3168" spans="11:13" s="40" customFormat="1" x14ac:dyDescent="0.25">
      <c r="K3168" s="130"/>
      <c r="L3168" s="130"/>
      <c r="M3168" s="130"/>
    </row>
    <row r="3169" spans="11:13" s="40" customFormat="1" x14ac:dyDescent="0.25">
      <c r="K3169" s="130"/>
      <c r="L3169" s="130"/>
      <c r="M3169" s="130"/>
    </row>
    <row r="3170" spans="11:13" s="40" customFormat="1" x14ac:dyDescent="0.25">
      <c r="K3170" s="130"/>
      <c r="L3170" s="130"/>
      <c r="M3170" s="130"/>
    </row>
    <row r="3171" spans="11:13" s="40" customFormat="1" x14ac:dyDescent="0.25">
      <c r="K3171" s="130"/>
      <c r="L3171" s="130"/>
      <c r="M3171" s="130"/>
    </row>
    <row r="3172" spans="11:13" s="40" customFormat="1" x14ac:dyDescent="0.25">
      <c r="K3172" s="130"/>
      <c r="L3172" s="130"/>
      <c r="M3172" s="130"/>
    </row>
    <row r="3173" spans="11:13" s="40" customFormat="1" x14ac:dyDescent="0.25">
      <c r="K3173" s="130"/>
      <c r="L3173" s="130"/>
      <c r="M3173" s="130"/>
    </row>
    <row r="3174" spans="11:13" s="40" customFormat="1" x14ac:dyDescent="0.25">
      <c r="K3174" s="130"/>
      <c r="L3174" s="130"/>
      <c r="M3174" s="130"/>
    </row>
    <row r="3175" spans="11:13" s="40" customFormat="1" x14ac:dyDescent="0.25">
      <c r="K3175" s="130"/>
      <c r="L3175" s="130"/>
      <c r="M3175" s="130"/>
    </row>
    <row r="3176" spans="11:13" s="40" customFormat="1" x14ac:dyDescent="0.25">
      <c r="K3176" s="130"/>
      <c r="L3176" s="130"/>
      <c r="M3176" s="130"/>
    </row>
    <row r="3177" spans="11:13" s="40" customFormat="1" x14ac:dyDescent="0.25">
      <c r="K3177" s="130"/>
      <c r="L3177" s="130"/>
      <c r="M3177" s="130"/>
    </row>
    <row r="3178" spans="11:13" s="40" customFormat="1" x14ac:dyDescent="0.25">
      <c r="K3178" s="130"/>
      <c r="L3178" s="130"/>
      <c r="M3178" s="130"/>
    </row>
    <row r="3179" spans="11:13" s="40" customFormat="1" x14ac:dyDescent="0.25">
      <c r="K3179" s="130"/>
      <c r="L3179" s="130"/>
      <c r="M3179" s="130"/>
    </row>
    <row r="3180" spans="11:13" s="40" customFormat="1" x14ac:dyDescent="0.25">
      <c r="K3180" s="130"/>
      <c r="L3180" s="130"/>
      <c r="M3180" s="130"/>
    </row>
    <row r="3181" spans="11:13" s="40" customFormat="1" x14ac:dyDescent="0.25">
      <c r="K3181" s="130"/>
      <c r="L3181" s="130"/>
      <c r="M3181" s="130"/>
    </row>
    <row r="3182" spans="11:13" s="40" customFormat="1" x14ac:dyDescent="0.25">
      <c r="K3182" s="130"/>
      <c r="L3182" s="130"/>
      <c r="M3182" s="130"/>
    </row>
    <row r="3183" spans="11:13" s="40" customFormat="1" x14ac:dyDescent="0.25">
      <c r="K3183" s="130"/>
      <c r="L3183" s="130"/>
      <c r="M3183" s="130"/>
    </row>
    <row r="3184" spans="11:13" s="40" customFormat="1" x14ac:dyDescent="0.25">
      <c r="K3184" s="130"/>
      <c r="L3184" s="130"/>
      <c r="M3184" s="130"/>
    </row>
    <row r="3185" spans="11:13" s="40" customFormat="1" x14ac:dyDescent="0.25">
      <c r="K3185" s="130"/>
      <c r="L3185" s="130"/>
      <c r="M3185" s="130"/>
    </row>
    <row r="3186" spans="11:13" s="40" customFormat="1" x14ac:dyDescent="0.25">
      <c r="K3186" s="130"/>
      <c r="L3186" s="130"/>
      <c r="M3186" s="130"/>
    </row>
    <row r="3187" spans="11:13" s="40" customFormat="1" x14ac:dyDescent="0.25">
      <c r="K3187" s="130"/>
      <c r="L3187" s="130"/>
      <c r="M3187" s="130"/>
    </row>
    <row r="3188" spans="11:13" s="40" customFormat="1" x14ac:dyDescent="0.25">
      <c r="K3188" s="130"/>
      <c r="L3188" s="130"/>
      <c r="M3188" s="130"/>
    </row>
    <row r="3189" spans="11:13" s="40" customFormat="1" x14ac:dyDescent="0.25">
      <c r="K3189" s="130"/>
      <c r="L3189" s="130"/>
      <c r="M3189" s="130"/>
    </row>
    <row r="3190" spans="11:13" s="40" customFormat="1" x14ac:dyDescent="0.25">
      <c r="K3190" s="130"/>
      <c r="L3190" s="130"/>
      <c r="M3190" s="130"/>
    </row>
    <row r="3191" spans="11:13" s="40" customFormat="1" x14ac:dyDescent="0.25">
      <c r="K3191" s="130"/>
      <c r="L3191" s="130"/>
      <c r="M3191" s="130"/>
    </row>
    <row r="3192" spans="11:13" s="40" customFormat="1" x14ac:dyDescent="0.25">
      <c r="K3192" s="130"/>
      <c r="L3192" s="130"/>
      <c r="M3192" s="130"/>
    </row>
    <row r="3193" spans="11:13" s="40" customFormat="1" x14ac:dyDescent="0.25">
      <c r="K3193" s="130"/>
      <c r="L3193" s="130"/>
      <c r="M3193" s="130"/>
    </row>
    <row r="3194" spans="11:13" s="40" customFormat="1" x14ac:dyDescent="0.25">
      <c r="K3194" s="130"/>
      <c r="L3194" s="130"/>
      <c r="M3194" s="130"/>
    </row>
    <row r="3195" spans="11:13" s="40" customFormat="1" x14ac:dyDescent="0.25">
      <c r="K3195" s="130"/>
      <c r="L3195" s="130"/>
      <c r="M3195" s="130"/>
    </row>
    <row r="3196" spans="11:13" s="40" customFormat="1" x14ac:dyDescent="0.25">
      <c r="K3196" s="130"/>
      <c r="L3196" s="130"/>
      <c r="M3196" s="130"/>
    </row>
    <row r="3197" spans="11:13" s="40" customFormat="1" x14ac:dyDescent="0.25">
      <c r="K3197" s="130"/>
      <c r="L3197" s="130"/>
      <c r="M3197" s="130"/>
    </row>
    <row r="3198" spans="11:13" s="40" customFormat="1" x14ac:dyDescent="0.25">
      <c r="K3198" s="130"/>
      <c r="L3198" s="130"/>
      <c r="M3198" s="130"/>
    </row>
    <row r="3199" spans="11:13" s="40" customFormat="1" x14ac:dyDescent="0.25">
      <c r="K3199" s="130"/>
      <c r="L3199" s="130"/>
      <c r="M3199" s="130"/>
    </row>
    <row r="3200" spans="11:13" s="40" customFormat="1" x14ac:dyDescent="0.25">
      <c r="K3200" s="130"/>
      <c r="L3200" s="130"/>
      <c r="M3200" s="130"/>
    </row>
    <row r="3201" spans="11:13" s="40" customFormat="1" x14ac:dyDescent="0.25">
      <c r="K3201" s="130"/>
      <c r="L3201" s="130"/>
      <c r="M3201" s="130"/>
    </row>
    <row r="3202" spans="11:13" s="40" customFormat="1" x14ac:dyDescent="0.25">
      <c r="K3202" s="130"/>
      <c r="L3202" s="130"/>
      <c r="M3202" s="130"/>
    </row>
    <row r="3203" spans="11:13" s="40" customFormat="1" x14ac:dyDescent="0.25">
      <c r="K3203" s="130"/>
      <c r="L3203" s="130"/>
      <c r="M3203" s="130"/>
    </row>
    <row r="3204" spans="11:13" s="40" customFormat="1" x14ac:dyDescent="0.25">
      <c r="K3204" s="130"/>
      <c r="L3204" s="130"/>
      <c r="M3204" s="130"/>
    </row>
    <row r="3205" spans="11:13" s="40" customFormat="1" x14ac:dyDescent="0.25">
      <c r="K3205" s="130"/>
      <c r="L3205" s="130"/>
      <c r="M3205" s="130"/>
    </row>
    <row r="3206" spans="11:13" s="40" customFormat="1" x14ac:dyDescent="0.25">
      <c r="K3206" s="130"/>
      <c r="L3206" s="130"/>
      <c r="M3206" s="130"/>
    </row>
    <row r="3207" spans="11:13" s="40" customFormat="1" x14ac:dyDescent="0.25">
      <c r="K3207" s="130"/>
      <c r="L3207" s="130"/>
      <c r="M3207" s="130"/>
    </row>
    <row r="3208" spans="11:13" s="40" customFormat="1" x14ac:dyDescent="0.25">
      <c r="K3208" s="130"/>
      <c r="L3208" s="130"/>
      <c r="M3208" s="130"/>
    </row>
    <row r="3209" spans="11:13" s="40" customFormat="1" x14ac:dyDescent="0.25">
      <c r="K3209" s="130"/>
      <c r="L3209" s="130"/>
      <c r="M3209" s="130"/>
    </row>
    <row r="3210" spans="11:13" s="40" customFormat="1" x14ac:dyDescent="0.25">
      <c r="K3210" s="130"/>
      <c r="L3210" s="130"/>
      <c r="M3210" s="130"/>
    </row>
    <row r="3211" spans="11:13" s="40" customFormat="1" x14ac:dyDescent="0.25">
      <c r="K3211" s="130"/>
      <c r="L3211" s="130"/>
      <c r="M3211" s="130"/>
    </row>
    <row r="3212" spans="11:13" s="40" customFormat="1" x14ac:dyDescent="0.25">
      <c r="K3212" s="130"/>
      <c r="L3212" s="130"/>
      <c r="M3212" s="130"/>
    </row>
    <row r="3213" spans="11:13" s="40" customFormat="1" x14ac:dyDescent="0.25">
      <c r="K3213" s="130"/>
      <c r="L3213" s="130"/>
      <c r="M3213" s="130"/>
    </row>
    <row r="3214" spans="11:13" s="40" customFormat="1" x14ac:dyDescent="0.25">
      <c r="K3214" s="130"/>
      <c r="L3214" s="130"/>
      <c r="M3214" s="130"/>
    </row>
    <row r="3215" spans="11:13" s="40" customFormat="1" x14ac:dyDescent="0.25">
      <c r="K3215" s="130"/>
      <c r="L3215" s="130"/>
      <c r="M3215" s="130"/>
    </row>
    <row r="3216" spans="11:13" s="40" customFormat="1" x14ac:dyDescent="0.25">
      <c r="K3216" s="130"/>
      <c r="L3216" s="130"/>
      <c r="M3216" s="130"/>
    </row>
    <row r="3217" spans="11:13" s="40" customFormat="1" x14ac:dyDescent="0.25">
      <c r="K3217" s="130"/>
      <c r="L3217" s="130"/>
      <c r="M3217" s="130"/>
    </row>
    <row r="3218" spans="11:13" s="40" customFormat="1" x14ac:dyDescent="0.25">
      <c r="K3218" s="130"/>
      <c r="L3218" s="130"/>
      <c r="M3218" s="130"/>
    </row>
    <row r="3219" spans="11:13" s="40" customFormat="1" x14ac:dyDescent="0.25">
      <c r="K3219" s="130"/>
      <c r="L3219" s="130"/>
      <c r="M3219" s="130"/>
    </row>
    <row r="3220" spans="11:13" s="40" customFormat="1" x14ac:dyDescent="0.25">
      <c r="K3220" s="130"/>
      <c r="L3220" s="130"/>
      <c r="M3220" s="130"/>
    </row>
    <row r="3221" spans="11:13" s="40" customFormat="1" x14ac:dyDescent="0.25">
      <c r="K3221" s="130"/>
      <c r="L3221" s="130"/>
      <c r="M3221" s="130"/>
    </row>
    <row r="3222" spans="11:13" s="40" customFormat="1" x14ac:dyDescent="0.25">
      <c r="K3222" s="130"/>
      <c r="L3222" s="130"/>
      <c r="M3222" s="130"/>
    </row>
    <row r="3223" spans="11:13" s="40" customFormat="1" x14ac:dyDescent="0.25">
      <c r="K3223" s="130"/>
      <c r="L3223" s="130"/>
      <c r="M3223" s="130"/>
    </row>
    <row r="3224" spans="11:13" s="40" customFormat="1" x14ac:dyDescent="0.25">
      <c r="K3224" s="130"/>
      <c r="L3224" s="130"/>
      <c r="M3224" s="130"/>
    </row>
    <row r="3225" spans="11:13" s="40" customFormat="1" x14ac:dyDescent="0.25">
      <c r="K3225" s="130"/>
      <c r="L3225" s="130"/>
      <c r="M3225" s="130"/>
    </row>
    <row r="3226" spans="11:13" s="40" customFormat="1" x14ac:dyDescent="0.25">
      <c r="K3226" s="130"/>
      <c r="L3226" s="130"/>
      <c r="M3226" s="130"/>
    </row>
    <row r="3227" spans="11:13" s="40" customFormat="1" x14ac:dyDescent="0.25">
      <c r="K3227" s="130"/>
      <c r="L3227" s="130"/>
      <c r="M3227" s="130"/>
    </row>
    <row r="3228" spans="11:13" s="40" customFormat="1" x14ac:dyDescent="0.25">
      <c r="K3228" s="130"/>
      <c r="L3228" s="130"/>
      <c r="M3228" s="130"/>
    </row>
    <row r="3229" spans="11:13" s="40" customFormat="1" x14ac:dyDescent="0.25">
      <c r="K3229" s="130"/>
      <c r="L3229" s="130"/>
      <c r="M3229" s="130"/>
    </row>
    <row r="3230" spans="11:13" s="40" customFormat="1" x14ac:dyDescent="0.25">
      <c r="K3230" s="130"/>
      <c r="L3230" s="130"/>
      <c r="M3230" s="130"/>
    </row>
    <row r="3231" spans="11:13" s="40" customFormat="1" x14ac:dyDescent="0.25">
      <c r="K3231" s="130"/>
      <c r="L3231" s="130"/>
      <c r="M3231" s="130"/>
    </row>
    <row r="3232" spans="11:13" s="40" customFormat="1" x14ac:dyDescent="0.25">
      <c r="K3232" s="130"/>
      <c r="L3232" s="130"/>
      <c r="M3232" s="130"/>
    </row>
    <row r="3233" spans="11:13" s="40" customFormat="1" x14ac:dyDescent="0.25">
      <c r="K3233" s="130"/>
      <c r="L3233" s="130"/>
      <c r="M3233" s="130"/>
    </row>
    <row r="3234" spans="11:13" s="40" customFormat="1" x14ac:dyDescent="0.25">
      <c r="K3234" s="130"/>
      <c r="L3234" s="130"/>
      <c r="M3234" s="130"/>
    </row>
    <row r="3235" spans="11:13" s="40" customFormat="1" x14ac:dyDescent="0.25">
      <c r="K3235" s="130"/>
      <c r="L3235" s="130"/>
      <c r="M3235" s="130"/>
    </row>
    <row r="3236" spans="11:13" s="40" customFormat="1" x14ac:dyDescent="0.25">
      <c r="K3236" s="130"/>
      <c r="L3236" s="130"/>
      <c r="M3236" s="130"/>
    </row>
    <row r="3237" spans="11:13" s="40" customFormat="1" x14ac:dyDescent="0.25">
      <c r="K3237" s="130"/>
      <c r="L3237" s="130"/>
      <c r="M3237" s="130"/>
    </row>
    <row r="3238" spans="11:13" s="40" customFormat="1" x14ac:dyDescent="0.25">
      <c r="K3238" s="130"/>
      <c r="L3238" s="130"/>
      <c r="M3238" s="130"/>
    </row>
    <row r="3239" spans="11:13" s="40" customFormat="1" x14ac:dyDescent="0.25">
      <c r="K3239" s="130"/>
      <c r="L3239" s="130"/>
      <c r="M3239" s="130"/>
    </row>
    <row r="3240" spans="11:13" s="40" customFormat="1" x14ac:dyDescent="0.25">
      <c r="K3240" s="130"/>
      <c r="L3240" s="130"/>
      <c r="M3240" s="130"/>
    </row>
    <row r="3241" spans="11:13" s="40" customFormat="1" x14ac:dyDescent="0.25">
      <c r="K3241" s="130"/>
      <c r="L3241" s="130"/>
      <c r="M3241" s="130"/>
    </row>
    <row r="3242" spans="11:13" s="40" customFormat="1" x14ac:dyDescent="0.25">
      <c r="K3242" s="130"/>
      <c r="L3242" s="130"/>
      <c r="M3242" s="130"/>
    </row>
    <row r="3243" spans="11:13" s="40" customFormat="1" x14ac:dyDescent="0.25">
      <c r="K3243" s="130"/>
      <c r="L3243" s="130"/>
      <c r="M3243" s="130"/>
    </row>
    <row r="3244" spans="11:13" s="40" customFormat="1" x14ac:dyDescent="0.25">
      <c r="K3244" s="130"/>
      <c r="L3244" s="130"/>
      <c r="M3244" s="130"/>
    </row>
    <row r="3245" spans="11:13" s="40" customFormat="1" x14ac:dyDescent="0.25">
      <c r="K3245" s="130"/>
      <c r="L3245" s="130"/>
      <c r="M3245" s="130"/>
    </row>
    <row r="3246" spans="11:13" s="40" customFormat="1" x14ac:dyDescent="0.25">
      <c r="K3246" s="130"/>
      <c r="L3246" s="130"/>
      <c r="M3246" s="130"/>
    </row>
    <row r="3247" spans="11:13" s="40" customFormat="1" x14ac:dyDescent="0.25">
      <c r="K3247" s="130"/>
      <c r="L3247" s="130"/>
      <c r="M3247" s="130"/>
    </row>
    <row r="3248" spans="11:13" s="40" customFormat="1" x14ac:dyDescent="0.25">
      <c r="K3248" s="130"/>
      <c r="L3248" s="130"/>
      <c r="M3248" s="130"/>
    </row>
    <row r="3249" spans="11:13" s="40" customFormat="1" x14ac:dyDescent="0.25">
      <c r="K3249" s="130"/>
      <c r="L3249" s="130"/>
      <c r="M3249" s="130"/>
    </row>
    <row r="3250" spans="11:13" s="40" customFormat="1" x14ac:dyDescent="0.25">
      <c r="K3250" s="130"/>
      <c r="L3250" s="130"/>
      <c r="M3250" s="130"/>
    </row>
    <row r="3251" spans="11:13" s="40" customFormat="1" x14ac:dyDescent="0.25">
      <c r="K3251" s="130"/>
      <c r="L3251" s="130"/>
      <c r="M3251" s="130"/>
    </row>
    <row r="3252" spans="11:13" s="40" customFormat="1" x14ac:dyDescent="0.25">
      <c r="K3252" s="130"/>
      <c r="L3252" s="130"/>
      <c r="M3252" s="130"/>
    </row>
    <row r="3253" spans="11:13" s="40" customFormat="1" x14ac:dyDescent="0.25">
      <c r="K3253" s="130"/>
      <c r="L3253" s="130"/>
      <c r="M3253" s="130"/>
    </row>
    <row r="3254" spans="11:13" s="40" customFormat="1" x14ac:dyDescent="0.25">
      <c r="K3254" s="130"/>
      <c r="L3254" s="130"/>
      <c r="M3254" s="130"/>
    </row>
    <row r="3255" spans="11:13" s="40" customFormat="1" x14ac:dyDescent="0.25">
      <c r="K3255" s="130"/>
      <c r="L3255" s="130"/>
      <c r="M3255" s="130"/>
    </row>
    <row r="3256" spans="11:13" s="40" customFormat="1" x14ac:dyDescent="0.25">
      <c r="K3256" s="130"/>
      <c r="L3256" s="130"/>
      <c r="M3256" s="130"/>
    </row>
    <row r="3257" spans="11:13" s="40" customFormat="1" x14ac:dyDescent="0.25">
      <c r="K3257" s="130"/>
      <c r="L3257" s="130"/>
      <c r="M3257" s="130"/>
    </row>
    <row r="3258" spans="11:13" s="40" customFormat="1" x14ac:dyDescent="0.25">
      <c r="K3258" s="130"/>
      <c r="L3258" s="130"/>
      <c r="M3258" s="130"/>
    </row>
    <row r="3259" spans="11:13" s="40" customFormat="1" x14ac:dyDescent="0.25">
      <c r="K3259" s="130"/>
      <c r="L3259" s="130"/>
      <c r="M3259" s="130"/>
    </row>
    <row r="3260" spans="11:13" s="40" customFormat="1" x14ac:dyDescent="0.25">
      <c r="K3260" s="130"/>
      <c r="L3260" s="130"/>
      <c r="M3260" s="130"/>
    </row>
    <row r="3261" spans="11:13" s="40" customFormat="1" x14ac:dyDescent="0.25">
      <c r="K3261" s="130"/>
      <c r="L3261" s="130"/>
      <c r="M3261" s="130"/>
    </row>
    <row r="3262" spans="11:13" s="40" customFormat="1" x14ac:dyDescent="0.25">
      <c r="K3262" s="130"/>
      <c r="L3262" s="130"/>
      <c r="M3262" s="130"/>
    </row>
    <row r="3263" spans="11:13" s="40" customFormat="1" x14ac:dyDescent="0.25">
      <c r="K3263" s="130"/>
      <c r="L3263" s="130"/>
      <c r="M3263" s="130"/>
    </row>
    <row r="3264" spans="11:13" s="40" customFormat="1" x14ac:dyDescent="0.25">
      <c r="K3264" s="130"/>
      <c r="L3264" s="130"/>
      <c r="M3264" s="130"/>
    </row>
    <row r="3265" spans="11:13" s="40" customFormat="1" x14ac:dyDescent="0.25">
      <c r="K3265" s="130"/>
      <c r="L3265" s="130"/>
      <c r="M3265" s="130"/>
    </row>
    <row r="3266" spans="11:13" s="40" customFormat="1" x14ac:dyDescent="0.25">
      <c r="K3266" s="130"/>
      <c r="L3266" s="130"/>
      <c r="M3266" s="130"/>
    </row>
    <row r="3267" spans="11:13" s="40" customFormat="1" x14ac:dyDescent="0.25">
      <c r="K3267" s="130"/>
      <c r="L3267" s="130"/>
      <c r="M3267" s="130"/>
    </row>
    <row r="3268" spans="11:13" s="40" customFormat="1" x14ac:dyDescent="0.25">
      <c r="K3268" s="130"/>
      <c r="L3268" s="130"/>
      <c r="M3268" s="130"/>
    </row>
    <row r="3269" spans="11:13" s="40" customFormat="1" x14ac:dyDescent="0.25">
      <c r="K3269" s="130"/>
      <c r="L3269" s="130"/>
      <c r="M3269" s="130"/>
    </row>
    <row r="3270" spans="11:13" s="40" customFormat="1" x14ac:dyDescent="0.25">
      <c r="K3270" s="130"/>
      <c r="L3270" s="130"/>
      <c r="M3270" s="130"/>
    </row>
    <row r="3271" spans="11:13" s="40" customFormat="1" x14ac:dyDescent="0.25">
      <c r="K3271" s="130"/>
      <c r="L3271" s="130"/>
      <c r="M3271" s="130"/>
    </row>
    <row r="3272" spans="11:13" s="40" customFormat="1" x14ac:dyDescent="0.25">
      <c r="K3272" s="130"/>
      <c r="L3272" s="130"/>
      <c r="M3272" s="130"/>
    </row>
    <row r="3273" spans="11:13" s="40" customFormat="1" x14ac:dyDescent="0.25">
      <c r="K3273" s="130"/>
      <c r="L3273" s="130"/>
      <c r="M3273" s="130"/>
    </row>
    <row r="3274" spans="11:13" s="40" customFormat="1" x14ac:dyDescent="0.25">
      <c r="K3274" s="130"/>
      <c r="L3274" s="130"/>
      <c r="M3274" s="130"/>
    </row>
    <row r="3275" spans="11:13" s="40" customFormat="1" x14ac:dyDescent="0.25">
      <c r="K3275" s="130"/>
      <c r="L3275" s="130"/>
      <c r="M3275" s="130"/>
    </row>
    <row r="3276" spans="11:13" s="40" customFormat="1" x14ac:dyDescent="0.25">
      <c r="K3276" s="130"/>
      <c r="L3276" s="130"/>
      <c r="M3276" s="130"/>
    </row>
    <row r="3277" spans="11:13" s="40" customFormat="1" x14ac:dyDescent="0.25">
      <c r="K3277" s="130"/>
      <c r="L3277" s="130"/>
      <c r="M3277" s="130"/>
    </row>
    <row r="3278" spans="11:13" s="40" customFormat="1" x14ac:dyDescent="0.25">
      <c r="K3278" s="130"/>
      <c r="L3278" s="130"/>
      <c r="M3278" s="130"/>
    </row>
    <row r="3279" spans="11:13" s="40" customFormat="1" x14ac:dyDescent="0.25">
      <c r="K3279" s="130"/>
      <c r="L3279" s="130"/>
      <c r="M3279" s="130"/>
    </row>
    <row r="3280" spans="11:13" s="40" customFormat="1" x14ac:dyDescent="0.25">
      <c r="K3280" s="130"/>
      <c r="L3280" s="130"/>
      <c r="M3280" s="130"/>
    </row>
    <row r="3281" spans="11:13" s="40" customFormat="1" x14ac:dyDescent="0.25">
      <c r="K3281" s="130"/>
      <c r="L3281" s="130"/>
      <c r="M3281" s="130"/>
    </row>
    <row r="3282" spans="11:13" s="40" customFormat="1" x14ac:dyDescent="0.25">
      <c r="K3282" s="130"/>
      <c r="L3282" s="130"/>
      <c r="M3282" s="130"/>
    </row>
    <row r="3283" spans="11:13" s="40" customFormat="1" x14ac:dyDescent="0.25">
      <c r="K3283" s="130"/>
      <c r="L3283" s="130"/>
      <c r="M3283" s="130"/>
    </row>
    <row r="3284" spans="11:13" s="40" customFormat="1" x14ac:dyDescent="0.25">
      <c r="K3284" s="130"/>
      <c r="L3284" s="130"/>
      <c r="M3284" s="130"/>
    </row>
    <row r="3285" spans="11:13" s="40" customFormat="1" x14ac:dyDescent="0.25">
      <c r="K3285" s="130"/>
      <c r="L3285" s="130"/>
      <c r="M3285" s="130"/>
    </row>
    <row r="3286" spans="11:13" s="40" customFormat="1" x14ac:dyDescent="0.25">
      <c r="K3286" s="130"/>
      <c r="L3286" s="130"/>
      <c r="M3286" s="130"/>
    </row>
    <row r="3287" spans="11:13" s="40" customFormat="1" x14ac:dyDescent="0.25">
      <c r="K3287" s="130"/>
      <c r="L3287" s="130"/>
      <c r="M3287" s="130"/>
    </row>
    <row r="3288" spans="11:13" s="40" customFormat="1" x14ac:dyDescent="0.25">
      <c r="K3288" s="130"/>
      <c r="L3288" s="130"/>
      <c r="M3288" s="130"/>
    </row>
    <row r="3289" spans="11:13" s="40" customFormat="1" x14ac:dyDescent="0.25">
      <c r="K3289" s="130"/>
      <c r="L3289" s="130"/>
      <c r="M3289" s="130"/>
    </row>
    <row r="3290" spans="11:13" s="40" customFormat="1" x14ac:dyDescent="0.25">
      <c r="K3290" s="130"/>
      <c r="L3290" s="130"/>
      <c r="M3290" s="130"/>
    </row>
    <row r="3291" spans="11:13" s="40" customFormat="1" x14ac:dyDescent="0.25">
      <c r="K3291" s="130"/>
      <c r="L3291" s="130"/>
      <c r="M3291" s="130"/>
    </row>
    <row r="3292" spans="11:13" s="40" customFormat="1" x14ac:dyDescent="0.25">
      <c r="K3292" s="130"/>
      <c r="L3292" s="130"/>
      <c r="M3292" s="130"/>
    </row>
    <row r="3293" spans="11:13" s="40" customFormat="1" x14ac:dyDescent="0.25">
      <c r="K3293" s="130"/>
      <c r="L3293" s="130"/>
      <c r="M3293" s="130"/>
    </row>
    <row r="3294" spans="11:13" s="40" customFormat="1" x14ac:dyDescent="0.25">
      <c r="K3294" s="130"/>
      <c r="L3294" s="130"/>
      <c r="M3294" s="130"/>
    </row>
    <row r="3295" spans="11:13" s="40" customFormat="1" x14ac:dyDescent="0.25">
      <c r="K3295" s="130"/>
      <c r="L3295" s="130"/>
      <c r="M3295" s="130"/>
    </row>
    <row r="3296" spans="11:13" s="40" customFormat="1" x14ac:dyDescent="0.25">
      <c r="K3296" s="130"/>
      <c r="L3296" s="130"/>
      <c r="M3296" s="130"/>
    </row>
    <row r="3297" spans="11:13" s="40" customFormat="1" x14ac:dyDescent="0.25">
      <c r="K3297" s="130"/>
      <c r="L3297" s="130"/>
      <c r="M3297" s="130"/>
    </row>
    <row r="3298" spans="11:13" s="40" customFormat="1" x14ac:dyDescent="0.25">
      <c r="K3298" s="130"/>
      <c r="L3298" s="130"/>
      <c r="M3298" s="130"/>
    </row>
    <row r="3299" spans="11:13" s="40" customFormat="1" x14ac:dyDescent="0.25">
      <c r="K3299" s="130"/>
      <c r="L3299" s="130"/>
      <c r="M3299" s="130"/>
    </row>
    <row r="3300" spans="11:13" s="40" customFormat="1" x14ac:dyDescent="0.25">
      <c r="K3300" s="130"/>
      <c r="L3300" s="130"/>
      <c r="M3300" s="130"/>
    </row>
    <row r="3301" spans="11:13" s="40" customFormat="1" x14ac:dyDescent="0.25">
      <c r="K3301" s="130"/>
      <c r="L3301" s="130"/>
      <c r="M3301" s="130"/>
    </row>
    <row r="3302" spans="11:13" s="40" customFormat="1" x14ac:dyDescent="0.25">
      <c r="K3302" s="130"/>
      <c r="L3302" s="130"/>
      <c r="M3302" s="130"/>
    </row>
    <row r="3303" spans="11:13" s="40" customFormat="1" x14ac:dyDescent="0.25">
      <c r="K3303" s="130"/>
      <c r="L3303" s="130"/>
      <c r="M3303" s="130"/>
    </row>
    <row r="3304" spans="11:13" s="40" customFormat="1" x14ac:dyDescent="0.25">
      <c r="K3304" s="130"/>
      <c r="L3304" s="130"/>
      <c r="M3304" s="130"/>
    </row>
    <row r="3305" spans="11:13" s="40" customFormat="1" x14ac:dyDescent="0.25">
      <c r="K3305" s="130"/>
      <c r="L3305" s="130"/>
      <c r="M3305" s="130"/>
    </row>
    <row r="3306" spans="11:13" s="40" customFormat="1" x14ac:dyDescent="0.25">
      <c r="K3306" s="130"/>
      <c r="L3306" s="130"/>
      <c r="M3306" s="130"/>
    </row>
    <row r="3307" spans="11:13" s="40" customFormat="1" x14ac:dyDescent="0.25">
      <c r="K3307" s="130"/>
      <c r="L3307" s="130"/>
      <c r="M3307" s="130"/>
    </row>
    <row r="3308" spans="11:13" s="40" customFormat="1" x14ac:dyDescent="0.25">
      <c r="K3308" s="130"/>
      <c r="L3308" s="130"/>
      <c r="M3308" s="130"/>
    </row>
    <row r="3309" spans="11:13" s="40" customFormat="1" x14ac:dyDescent="0.25">
      <c r="K3309" s="130"/>
      <c r="L3309" s="130"/>
      <c r="M3309" s="130"/>
    </row>
    <row r="3310" spans="11:13" s="40" customFormat="1" x14ac:dyDescent="0.25">
      <c r="K3310" s="130"/>
      <c r="L3310" s="130"/>
      <c r="M3310" s="130"/>
    </row>
    <row r="3311" spans="11:13" s="40" customFormat="1" x14ac:dyDescent="0.25">
      <c r="K3311" s="130"/>
      <c r="L3311" s="130"/>
      <c r="M3311" s="130"/>
    </row>
    <row r="3312" spans="11:13" s="40" customFormat="1" x14ac:dyDescent="0.25">
      <c r="K3312" s="130"/>
      <c r="L3312" s="130"/>
      <c r="M3312" s="130"/>
    </row>
    <row r="3313" spans="11:13" s="40" customFormat="1" x14ac:dyDescent="0.25">
      <c r="K3313" s="130"/>
      <c r="L3313" s="130"/>
      <c r="M3313" s="130"/>
    </row>
    <row r="3314" spans="11:13" s="40" customFormat="1" x14ac:dyDescent="0.25">
      <c r="K3314" s="130"/>
      <c r="L3314" s="130"/>
      <c r="M3314" s="130"/>
    </row>
    <row r="3315" spans="11:13" s="40" customFormat="1" x14ac:dyDescent="0.25">
      <c r="K3315" s="130"/>
      <c r="L3315" s="130"/>
      <c r="M3315" s="130"/>
    </row>
    <row r="3316" spans="11:13" s="40" customFormat="1" x14ac:dyDescent="0.25">
      <c r="K3316" s="130"/>
      <c r="L3316" s="130"/>
      <c r="M3316" s="130"/>
    </row>
    <row r="3317" spans="11:13" s="40" customFormat="1" x14ac:dyDescent="0.25">
      <c r="K3317" s="130"/>
      <c r="L3317" s="130"/>
      <c r="M3317" s="130"/>
    </row>
    <row r="3318" spans="11:13" s="40" customFormat="1" x14ac:dyDescent="0.25">
      <c r="K3318" s="130"/>
      <c r="L3318" s="130"/>
      <c r="M3318" s="130"/>
    </row>
    <row r="3319" spans="11:13" s="40" customFormat="1" x14ac:dyDescent="0.25">
      <c r="K3319" s="130"/>
      <c r="L3319" s="130"/>
      <c r="M3319" s="130"/>
    </row>
    <row r="3320" spans="11:13" s="40" customFormat="1" x14ac:dyDescent="0.25">
      <c r="K3320" s="130"/>
      <c r="L3320" s="130"/>
      <c r="M3320" s="130"/>
    </row>
    <row r="3321" spans="11:13" s="40" customFormat="1" x14ac:dyDescent="0.25">
      <c r="K3321" s="130"/>
      <c r="L3321" s="130"/>
      <c r="M3321" s="130"/>
    </row>
    <row r="3322" spans="11:13" s="40" customFormat="1" x14ac:dyDescent="0.25">
      <c r="K3322" s="130"/>
      <c r="L3322" s="130"/>
      <c r="M3322" s="130"/>
    </row>
    <row r="3323" spans="11:13" s="40" customFormat="1" x14ac:dyDescent="0.25">
      <c r="K3323" s="130"/>
      <c r="L3323" s="130"/>
      <c r="M3323" s="130"/>
    </row>
    <row r="3324" spans="11:13" s="40" customFormat="1" x14ac:dyDescent="0.25">
      <c r="K3324" s="130"/>
      <c r="L3324" s="130"/>
      <c r="M3324" s="130"/>
    </row>
    <row r="3325" spans="11:13" s="40" customFormat="1" x14ac:dyDescent="0.25">
      <c r="K3325" s="130"/>
      <c r="L3325" s="130"/>
      <c r="M3325" s="130"/>
    </row>
    <row r="3326" spans="11:13" s="40" customFormat="1" x14ac:dyDescent="0.25">
      <c r="K3326" s="130"/>
      <c r="L3326" s="130"/>
      <c r="M3326" s="130"/>
    </row>
    <row r="3327" spans="11:13" s="40" customFormat="1" x14ac:dyDescent="0.25">
      <c r="K3327" s="130"/>
      <c r="L3327" s="130"/>
      <c r="M3327" s="130"/>
    </row>
    <row r="3328" spans="11:13" s="40" customFormat="1" x14ac:dyDescent="0.25">
      <c r="K3328" s="130"/>
      <c r="L3328" s="130"/>
      <c r="M3328" s="130"/>
    </row>
    <row r="3329" spans="11:13" s="40" customFormat="1" x14ac:dyDescent="0.25">
      <c r="K3329" s="130"/>
      <c r="L3329" s="130"/>
      <c r="M3329" s="130"/>
    </row>
    <row r="3330" spans="11:13" s="40" customFormat="1" x14ac:dyDescent="0.25">
      <c r="K3330" s="130"/>
      <c r="L3330" s="130"/>
      <c r="M3330" s="130"/>
    </row>
    <row r="3331" spans="11:13" s="40" customFormat="1" x14ac:dyDescent="0.25">
      <c r="K3331" s="130"/>
      <c r="L3331" s="130"/>
      <c r="M3331" s="130"/>
    </row>
    <row r="3332" spans="11:13" s="40" customFormat="1" x14ac:dyDescent="0.25">
      <c r="K3332" s="130"/>
      <c r="L3332" s="130"/>
      <c r="M3332" s="130"/>
    </row>
    <row r="3333" spans="11:13" s="40" customFormat="1" x14ac:dyDescent="0.25">
      <c r="K3333" s="130"/>
      <c r="L3333" s="130"/>
      <c r="M3333" s="130"/>
    </row>
    <row r="3334" spans="11:13" s="40" customFormat="1" x14ac:dyDescent="0.25">
      <c r="K3334" s="130"/>
      <c r="L3334" s="130"/>
      <c r="M3334" s="130"/>
    </row>
    <row r="3335" spans="11:13" s="40" customFormat="1" x14ac:dyDescent="0.25">
      <c r="K3335" s="130"/>
      <c r="L3335" s="130"/>
      <c r="M3335" s="130"/>
    </row>
    <row r="3336" spans="11:13" s="40" customFormat="1" x14ac:dyDescent="0.25">
      <c r="K3336" s="130"/>
      <c r="L3336" s="130"/>
      <c r="M3336" s="130"/>
    </row>
    <row r="3337" spans="11:13" s="40" customFormat="1" x14ac:dyDescent="0.25">
      <c r="K3337" s="130"/>
      <c r="L3337" s="130"/>
      <c r="M3337" s="130"/>
    </row>
    <row r="3338" spans="11:13" s="40" customFormat="1" x14ac:dyDescent="0.25">
      <c r="K3338" s="130"/>
      <c r="L3338" s="130"/>
      <c r="M3338" s="130"/>
    </row>
    <row r="3339" spans="11:13" s="40" customFormat="1" x14ac:dyDescent="0.25">
      <c r="K3339" s="130"/>
      <c r="L3339" s="130"/>
      <c r="M3339" s="130"/>
    </row>
    <row r="3340" spans="11:13" s="40" customFormat="1" x14ac:dyDescent="0.25">
      <c r="K3340" s="130"/>
      <c r="L3340" s="130"/>
      <c r="M3340" s="130"/>
    </row>
    <row r="3341" spans="11:13" s="40" customFormat="1" x14ac:dyDescent="0.25">
      <c r="K3341" s="130"/>
      <c r="L3341" s="130"/>
      <c r="M3341" s="130"/>
    </row>
    <row r="3342" spans="11:13" s="40" customFormat="1" x14ac:dyDescent="0.25">
      <c r="K3342" s="130"/>
      <c r="L3342" s="130"/>
      <c r="M3342" s="130"/>
    </row>
    <row r="3343" spans="11:13" s="40" customFormat="1" x14ac:dyDescent="0.25">
      <c r="K3343" s="130"/>
      <c r="L3343" s="130"/>
      <c r="M3343" s="130"/>
    </row>
    <row r="3344" spans="11:13" s="40" customFormat="1" x14ac:dyDescent="0.25">
      <c r="K3344" s="130"/>
      <c r="L3344" s="130"/>
      <c r="M3344" s="130"/>
    </row>
    <row r="3345" spans="11:13" s="40" customFormat="1" x14ac:dyDescent="0.25">
      <c r="K3345" s="130"/>
      <c r="L3345" s="130"/>
      <c r="M3345" s="130"/>
    </row>
    <row r="3346" spans="11:13" s="40" customFormat="1" x14ac:dyDescent="0.25">
      <c r="K3346" s="130"/>
      <c r="L3346" s="130"/>
      <c r="M3346" s="130"/>
    </row>
    <row r="3347" spans="11:13" s="40" customFormat="1" x14ac:dyDescent="0.25">
      <c r="K3347" s="130"/>
      <c r="L3347" s="130"/>
      <c r="M3347" s="130"/>
    </row>
    <row r="3348" spans="11:13" s="40" customFormat="1" x14ac:dyDescent="0.25">
      <c r="K3348" s="130"/>
      <c r="L3348" s="130"/>
      <c r="M3348" s="130"/>
    </row>
    <row r="3349" spans="11:13" s="40" customFormat="1" x14ac:dyDescent="0.25">
      <c r="K3349" s="130"/>
      <c r="L3349" s="130"/>
      <c r="M3349" s="130"/>
    </row>
    <row r="3350" spans="11:13" s="40" customFormat="1" x14ac:dyDescent="0.25">
      <c r="K3350" s="130"/>
      <c r="L3350" s="130"/>
      <c r="M3350" s="130"/>
    </row>
    <row r="3351" spans="11:13" s="40" customFormat="1" x14ac:dyDescent="0.25">
      <c r="K3351" s="130"/>
      <c r="L3351" s="130"/>
      <c r="M3351" s="130"/>
    </row>
    <row r="3352" spans="11:13" s="40" customFormat="1" x14ac:dyDescent="0.25">
      <c r="K3352" s="130"/>
      <c r="L3352" s="130"/>
      <c r="M3352" s="130"/>
    </row>
    <row r="3353" spans="11:13" s="40" customFormat="1" x14ac:dyDescent="0.25">
      <c r="K3353" s="130"/>
      <c r="L3353" s="130"/>
      <c r="M3353" s="130"/>
    </row>
    <row r="3354" spans="11:13" s="40" customFormat="1" x14ac:dyDescent="0.25">
      <c r="K3354" s="130"/>
      <c r="L3354" s="130"/>
      <c r="M3354" s="130"/>
    </row>
    <row r="3355" spans="11:13" s="40" customFormat="1" x14ac:dyDescent="0.25">
      <c r="K3355" s="130"/>
      <c r="L3355" s="130"/>
      <c r="M3355" s="130"/>
    </row>
    <row r="3356" spans="11:13" s="40" customFormat="1" x14ac:dyDescent="0.25">
      <c r="K3356" s="130"/>
      <c r="L3356" s="130"/>
      <c r="M3356" s="130"/>
    </row>
    <row r="3357" spans="11:13" s="40" customFormat="1" x14ac:dyDescent="0.25">
      <c r="K3357" s="130"/>
      <c r="L3357" s="130"/>
      <c r="M3357" s="130"/>
    </row>
    <row r="3358" spans="11:13" s="40" customFormat="1" x14ac:dyDescent="0.25">
      <c r="K3358" s="130"/>
      <c r="L3358" s="130"/>
      <c r="M3358" s="130"/>
    </row>
    <row r="3359" spans="11:13" s="40" customFormat="1" x14ac:dyDescent="0.25">
      <c r="K3359" s="130"/>
      <c r="L3359" s="130"/>
      <c r="M3359" s="130"/>
    </row>
    <row r="3360" spans="11:13" s="40" customFormat="1" x14ac:dyDescent="0.25">
      <c r="K3360" s="130"/>
      <c r="L3360" s="130"/>
      <c r="M3360" s="130"/>
    </row>
    <row r="3361" spans="11:13" s="40" customFormat="1" x14ac:dyDescent="0.25">
      <c r="K3361" s="130"/>
      <c r="L3361" s="130"/>
      <c r="M3361" s="130"/>
    </row>
    <row r="3362" spans="11:13" s="40" customFormat="1" x14ac:dyDescent="0.25">
      <c r="K3362" s="130"/>
      <c r="L3362" s="130"/>
      <c r="M3362" s="130"/>
    </row>
    <row r="3363" spans="11:13" s="40" customFormat="1" x14ac:dyDescent="0.25">
      <c r="K3363" s="130"/>
      <c r="L3363" s="130"/>
      <c r="M3363" s="130"/>
    </row>
    <row r="3364" spans="11:13" s="40" customFormat="1" x14ac:dyDescent="0.25">
      <c r="K3364" s="130"/>
      <c r="L3364" s="130"/>
      <c r="M3364" s="130"/>
    </row>
    <row r="3365" spans="11:13" s="40" customFormat="1" x14ac:dyDescent="0.25">
      <c r="K3365" s="130"/>
      <c r="L3365" s="130"/>
      <c r="M3365" s="130"/>
    </row>
    <row r="3366" spans="11:13" s="40" customFormat="1" x14ac:dyDescent="0.25">
      <c r="K3366" s="130"/>
      <c r="L3366" s="130"/>
      <c r="M3366" s="130"/>
    </row>
    <row r="3367" spans="11:13" s="40" customFormat="1" x14ac:dyDescent="0.25">
      <c r="K3367" s="130"/>
      <c r="L3367" s="130"/>
      <c r="M3367" s="130"/>
    </row>
    <row r="3368" spans="11:13" s="40" customFormat="1" x14ac:dyDescent="0.25">
      <c r="K3368" s="130"/>
      <c r="L3368" s="130"/>
      <c r="M3368" s="130"/>
    </row>
    <row r="3369" spans="11:13" s="40" customFormat="1" x14ac:dyDescent="0.25">
      <c r="K3369" s="130"/>
      <c r="L3369" s="130"/>
      <c r="M3369" s="130"/>
    </row>
    <row r="3370" spans="11:13" s="40" customFormat="1" x14ac:dyDescent="0.25">
      <c r="K3370" s="130"/>
      <c r="L3370" s="130"/>
      <c r="M3370" s="130"/>
    </row>
    <row r="3371" spans="11:13" s="40" customFormat="1" x14ac:dyDescent="0.25">
      <c r="K3371" s="130"/>
      <c r="L3371" s="130"/>
      <c r="M3371" s="130"/>
    </row>
    <row r="3372" spans="11:13" s="40" customFormat="1" x14ac:dyDescent="0.25">
      <c r="K3372" s="130"/>
      <c r="L3372" s="130"/>
      <c r="M3372" s="130"/>
    </row>
    <row r="3373" spans="11:13" s="40" customFormat="1" x14ac:dyDescent="0.25">
      <c r="K3373" s="130"/>
      <c r="L3373" s="130"/>
      <c r="M3373" s="130"/>
    </row>
    <row r="3374" spans="11:13" s="40" customFormat="1" x14ac:dyDescent="0.25">
      <c r="K3374" s="130"/>
      <c r="L3374" s="130"/>
      <c r="M3374" s="130"/>
    </row>
    <row r="3375" spans="11:13" s="40" customFormat="1" x14ac:dyDescent="0.25">
      <c r="K3375" s="130"/>
      <c r="L3375" s="130"/>
      <c r="M3375" s="130"/>
    </row>
    <row r="3376" spans="11:13" s="40" customFormat="1" x14ac:dyDescent="0.25">
      <c r="K3376" s="130"/>
      <c r="L3376" s="130"/>
      <c r="M3376" s="130"/>
    </row>
    <row r="3377" spans="11:13" s="40" customFormat="1" x14ac:dyDescent="0.25">
      <c r="K3377" s="130"/>
      <c r="L3377" s="130"/>
      <c r="M3377" s="130"/>
    </row>
    <row r="3378" spans="11:13" s="40" customFormat="1" x14ac:dyDescent="0.25">
      <c r="K3378" s="130"/>
      <c r="L3378" s="130"/>
      <c r="M3378" s="130"/>
    </row>
    <row r="3379" spans="11:13" s="40" customFormat="1" x14ac:dyDescent="0.25">
      <c r="K3379" s="130"/>
      <c r="L3379" s="130"/>
      <c r="M3379" s="130"/>
    </row>
    <row r="3380" spans="11:13" s="40" customFormat="1" x14ac:dyDescent="0.25">
      <c r="K3380" s="130"/>
      <c r="L3380" s="130"/>
      <c r="M3380" s="130"/>
    </row>
    <row r="3381" spans="11:13" s="40" customFormat="1" x14ac:dyDescent="0.25">
      <c r="K3381" s="130"/>
      <c r="L3381" s="130"/>
      <c r="M3381" s="130"/>
    </row>
    <row r="3382" spans="11:13" s="40" customFormat="1" x14ac:dyDescent="0.25">
      <c r="K3382" s="130"/>
      <c r="L3382" s="130"/>
      <c r="M3382" s="130"/>
    </row>
    <row r="3383" spans="11:13" s="40" customFormat="1" x14ac:dyDescent="0.25">
      <c r="K3383" s="130"/>
      <c r="L3383" s="130"/>
      <c r="M3383" s="130"/>
    </row>
    <row r="3384" spans="11:13" s="40" customFormat="1" x14ac:dyDescent="0.25">
      <c r="K3384" s="130"/>
      <c r="L3384" s="130"/>
      <c r="M3384" s="130"/>
    </row>
    <row r="3385" spans="11:13" s="40" customFormat="1" x14ac:dyDescent="0.25">
      <c r="K3385" s="130"/>
      <c r="L3385" s="130"/>
      <c r="M3385" s="130"/>
    </row>
    <row r="3386" spans="11:13" s="40" customFormat="1" x14ac:dyDescent="0.25">
      <c r="K3386" s="130"/>
      <c r="L3386" s="130"/>
      <c r="M3386" s="130"/>
    </row>
    <row r="3387" spans="11:13" s="40" customFormat="1" x14ac:dyDescent="0.25">
      <c r="K3387" s="130"/>
      <c r="L3387" s="130"/>
      <c r="M3387" s="130"/>
    </row>
    <row r="3388" spans="11:13" s="40" customFormat="1" x14ac:dyDescent="0.25">
      <c r="K3388" s="130"/>
      <c r="L3388" s="130"/>
      <c r="M3388" s="130"/>
    </row>
    <row r="3389" spans="11:13" s="40" customFormat="1" x14ac:dyDescent="0.25">
      <c r="K3389" s="130"/>
      <c r="L3389" s="130"/>
      <c r="M3389" s="130"/>
    </row>
    <row r="3390" spans="11:13" s="40" customFormat="1" x14ac:dyDescent="0.25">
      <c r="K3390" s="130"/>
      <c r="L3390" s="130"/>
      <c r="M3390" s="130"/>
    </row>
    <row r="3391" spans="11:13" s="40" customFormat="1" x14ac:dyDescent="0.25">
      <c r="K3391" s="130"/>
      <c r="L3391" s="130"/>
      <c r="M3391" s="130"/>
    </row>
    <row r="3392" spans="11:13" s="40" customFormat="1" x14ac:dyDescent="0.25">
      <c r="K3392" s="130"/>
      <c r="L3392" s="130"/>
      <c r="M3392" s="130"/>
    </row>
    <row r="3393" spans="11:13" s="40" customFormat="1" x14ac:dyDescent="0.25">
      <c r="K3393" s="130"/>
      <c r="L3393" s="130"/>
      <c r="M3393" s="130"/>
    </row>
    <row r="3394" spans="11:13" s="40" customFormat="1" x14ac:dyDescent="0.25">
      <c r="K3394" s="130"/>
      <c r="L3394" s="130"/>
      <c r="M3394" s="130"/>
    </row>
    <row r="3395" spans="11:13" s="40" customFormat="1" x14ac:dyDescent="0.25">
      <c r="K3395" s="130"/>
      <c r="L3395" s="130"/>
      <c r="M3395" s="130"/>
    </row>
    <row r="3396" spans="11:13" s="40" customFormat="1" x14ac:dyDescent="0.25">
      <c r="K3396" s="130"/>
      <c r="L3396" s="130"/>
      <c r="M3396" s="130"/>
    </row>
    <row r="3397" spans="11:13" s="40" customFormat="1" x14ac:dyDescent="0.25">
      <c r="K3397" s="130"/>
      <c r="L3397" s="130"/>
      <c r="M3397" s="130"/>
    </row>
    <row r="3398" spans="11:13" s="40" customFormat="1" x14ac:dyDescent="0.25">
      <c r="K3398" s="130"/>
      <c r="L3398" s="130"/>
      <c r="M3398" s="130"/>
    </row>
    <row r="3399" spans="11:13" s="40" customFormat="1" x14ac:dyDescent="0.25">
      <c r="K3399" s="130"/>
      <c r="L3399" s="130"/>
      <c r="M3399" s="130"/>
    </row>
    <row r="3400" spans="11:13" s="40" customFormat="1" x14ac:dyDescent="0.25">
      <c r="K3400" s="130"/>
      <c r="L3400" s="130"/>
      <c r="M3400" s="130"/>
    </row>
    <row r="3401" spans="11:13" s="40" customFormat="1" x14ac:dyDescent="0.25">
      <c r="K3401" s="130"/>
      <c r="L3401" s="130"/>
      <c r="M3401" s="130"/>
    </row>
    <row r="3402" spans="11:13" s="40" customFormat="1" x14ac:dyDescent="0.25">
      <c r="K3402" s="130"/>
      <c r="L3402" s="130"/>
      <c r="M3402" s="130"/>
    </row>
    <row r="3403" spans="11:13" s="40" customFormat="1" x14ac:dyDescent="0.25">
      <c r="K3403" s="130"/>
      <c r="L3403" s="130"/>
      <c r="M3403" s="130"/>
    </row>
    <row r="3404" spans="11:13" s="40" customFormat="1" x14ac:dyDescent="0.25">
      <c r="K3404" s="130"/>
      <c r="L3404" s="130"/>
      <c r="M3404" s="130"/>
    </row>
    <row r="3405" spans="11:13" s="40" customFormat="1" x14ac:dyDescent="0.25">
      <c r="K3405" s="130"/>
      <c r="L3405" s="130"/>
      <c r="M3405" s="130"/>
    </row>
    <row r="3406" spans="11:13" s="40" customFormat="1" x14ac:dyDescent="0.25">
      <c r="K3406" s="130"/>
      <c r="L3406" s="130"/>
      <c r="M3406" s="130"/>
    </row>
    <row r="3407" spans="11:13" s="40" customFormat="1" x14ac:dyDescent="0.25">
      <c r="K3407" s="130"/>
      <c r="L3407" s="130"/>
      <c r="M3407" s="130"/>
    </row>
    <row r="3408" spans="11:13" s="40" customFormat="1" x14ac:dyDescent="0.25">
      <c r="K3408" s="130"/>
      <c r="L3408" s="130"/>
      <c r="M3408" s="130"/>
    </row>
    <row r="3409" spans="11:13" s="40" customFormat="1" x14ac:dyDescent="0.25">
      <c r="K3409" s="130"/>
      <c r="L3409" s="130"/>
      <c r="M3409" s="130"/>
    </row>
    <row r="3410" spans="11:13" s="40" customFormat="1" x14ac:dyDescent="0.25">
      <c r="K3410" s="130"/>
      <c r="L3410" s="130"/>
      <c r="M3410" s="130"/>
    </row>
    <row r="3411" spans="11:13" s="40" customFormat="1" x14ac:dyDescent="0.25">
      <c r="K3411" s="130"/>
      <c r="L3411" s="130"/>
      <c r="M3411" s="130"/>
    </row>
    <row r="3412" spans="11:13" s="40" customFormat="1" x14ac:dyDescent="0.25">
      <c r="K3412" s="130"/>
      <c r="L3412" s="130"/>
      <c r="M3412" s="130"/>
    </row>
    <row r="3413" spans="11:13" s="40" customFormat="1" x14ac:dyDescent="0.25">
      <c r="K3413" s="130"/>
      <c r="L3413" s="130"/>
      <c r="M3413" s="130"/>
    </row>
    <row r="3414" spans="11:13" s="40" customFormat="1" x14ac:dyDescent="0.25">
      <c r="K3414" s="130"/>
      <c r="L3414" s="130"/>
      <c r="M3414" s="130"/>
    </row>
    <row r="3415" spans="11:13" s="40" customFormat="1" x14ac:dyDescent="0.25">
      <c r="K3415" s="130"/>
      <c r="L3415" s="130"/>
      <c r="M3415" s="130"/>
    </row>
    <row r="3416" spans="11:13" s="40" customFormat="1" x14ac:dyDescent="0.25">
      <c r="K3416" s="130"/>
      <c r="L3416" s="130"/>
      <c r="M3416" s="130"/>
    </row>
    <row r="3417" spans="11:13" s="40" customFormat="1" x14ac:dyDescent="0.25">
      <c r="K3417" s="130"/>
      <c r="L3417" s="130"/>
      <c r="M3417" s="130"/>
    </row>
    <row r="3418" spans="11:13" s="40" customFormat="1" x14ac:dyDescent="0.25">
      <c r="K3418" s="130"/>
      <c r="L3418" s="130"/>
      <c r="M3418" s="130"/>
    </row>
    <row r="3419" spans="11:13" s="40" customFormat="1" x14ac:dyDescent="0.25">
      <c r="K3419" s="130"/>
      <c r="L3419" s="130"/>
      <c r="M3419" s="130"/>
    </row>
    <row r="3420" spans="11:13" s="40" customFormat="1" x14ac:dyDescent="0.25">
      <c r="K3420" s="130"/>
      <c r="L3420" s="130"/>
      <c r="M3420" s="130"/>
    </row>
    <row r="3421" spans="11:13" s="40" customFormat="1" x14ac:dyDescent="0.25">
      <c r="K3421" s="130"/>
      <c r="L3421" s="130"/>
      <c r="M3421" s="130"/>
    </row>
    <row r="3422" spans="11:13" s="40" customFormat="1" x14ac:dyDescent="0.25">
      <c r="K3422" s="130"/>
      <c r="L3422" s="130"/>
      <c r="M3422" s="130"/>
    </row>
    <row r="3423" spans="11:13" s="40" customFormat="1" x14ac:dyDescent="0.25">
      <c r="K3423" s="130"/>
      <c r="L3423" s="130"/>
      <c r="M3423" s="130"/>
    </row>
    <row r="3424" spans="11:13" s="40" customFormat="1" x14ac:dyDescent="0.25">
      <c r="K3424" s="130"/>
      <c r="L3424" s="130"/>
      <c r="M3424" s="130"/>
    </row>
    <row r="3425" spans="11:13" s="40" customFormat="1" x14ac:dyDescent="0.25">
      <c r="K3425" s="130"/>
      <c r="L3425" s="130"/>
      <c r="M3425" s="130"/>
    </row>
    <row r="3426" spans="11:13" s="40" customFormat="1" x14ac:dyDescent="0.25">
      <c r="K3426" s="130"/>
      <c r="L3426" s="130"/>
      <c r="M3426" s="130"/>
    </row>
    <row r="3427" spans="11:13" s="40" customFormat="1" x14ac:dyDescent="0.25">
      <c r="K3427" s="130"/>
      <c r="L3427" s="130"/>
      <c r="M3427" s="130"/>
    </row>
    <row r="3428" spans="11:13" s="40" customFormat="1" x14ac:dyDescent="0.25">
      <c r="K3428" s="130"/>
      <c r="L3428" s="130"/>
      <c r="M3428" s="130"/>
    </row>
    <row r="3429" spans="11:13" s="40" customFormat="1" x14ac:dyDescent="0.25">
      <c r="K3429" s="130"/>
      <c r="L3429" s="130"/>
      <c r="M3429" s="130"/>
    </row>
    <row r="3430" spans="11:13" s="40" customFormat="1" x14ac:dyDescent="0.25">
      <c r="K3430" s="130"/>
      <c r="L3430" s="130"/>
      <c r="M3430" s="130"/>
    </row>
    <row r="3431" spans="11:13" s="40" customFormat="1" x14ac:dyDescent="0.25">
      <c r="K3431" s="130"/>
      <c r="L3431" s="130"/>
      <c r="M3431" s="130"/>
    </row>
    <row r="3432" spans="11:13" s="40" customFormat="1" x14ac:dyDescent="0.25">
      <c r="K3432" s="130"/>
      <c r="L3432" s="130"/>
      <c r="M3432" s="130"/>
    </row>
    <row r="3433" spans="11:13" s="40" customFormat="1" x14ac:dyDescent="0.25">
      <c r="K3433" s="130"/>
      <c r="L3433" s="130"/>
      <c r="M3433" s="130"/>
    </row>
    <row r="3434" spans="11:13" s="40" customFormat="1" x14ac:dyDescent="0.25">
      <c r="K3434" s="130"/>
      <c r="L3434" s="130"/>
      <c r="M3434" s="130"/>
    </row>
    <row r="3435" spans="11:13" s="40" customFormat="1" x14ac:dyDescent="0.25">
      <c r="K3435" s="130"/>
      <c r="L3435" s="130"/>
      <c r="M3435" s="130"/>
    </row>
    <row r="3436" spans="11:13" s="40" customFormat="1" x14ac:dyDescent="0.25">
      <c r="K3436" s="130"/>
      <c r="L3436" s="130"/>
      <c r="M3436" s="130"/>
    </row>
    <row r="3437" spans="11:13" s="40" customFormat="1" x14ac:dyDescent="0.25">
      <c r="K3437" s="130"/>
      <c r="L3437" s="130"/>
      <c r="M3437" s="130"/>
    </row>
    <row r="3438" spans="11:13" s="40" customFormat="1" x14ac:dyDescent="0.25">
      <c r="K3438" s="130"/>
      <c r="L3438" s="130"/>
      <c r="M3438" s="130"/>
    </row>
    <row r="3439" spans="11:13" s="40" customFormat="1" x14ac:dyDescent="0.25">
      <c r="K3439" s="130"/>
      <c r="L3439" s="130"/>
      <c r="M3439" s="130"/>
    </row>
    <row r="3440" spans="11:13" s="40" customFormat="1" x14ac:dyDescent="0.25">
      <c r="K3440" s="130"/>
      <c r="L3440" s="130"/>
      <c r="M3440" s="130"/>
    </row>
    <row r="3441" spans="11:13" s="40" customFormat="1" x14ac:dyDescent="0.25">
      <c r="K3441" s="130"/>
      <c r="L3441" s="130"/>
      <c r="M3441" s="130"/>
    </row>
    <row r="3442" spans="11:13" s="40" customFormat="1" x14ac:dyDescent="0.25">
      <c r="K3442" s="130"/>
      <c r="L3442" s="130"/>
      <c r="M3442" s="130"/>
    </row>
    <row r="3443" spans="11:13" s="40" customFormat="1" x14ac:dyDescent="0.25">
      <c r="K3443" s="130"/>
      <c r="L3443" s="130"/>
      <c r="M3443" s="130"/>
    </row>
    <row r="3444" spans="11:13" s="40" customFormat="1" x14ac:dyDescent="0.25">
      <c r="K3444" s="130"/>
      <c r="L3444" s="130"/>
      <c r="M3444" s="130"/>
    </row>
    <row r="3445" spans="11:13" s="40" customFormat="1" x14ac:dyDescent="0.25">
      <c r="K3445" s="130"/>
      <c r="L3445" s="130"/>
      <c r="M3445" s="130"/>
    </row>
    <row r="3446" spans="11:13" s="40" customFormat="1" x14ac:dyDescent="0.25">
      <c r="K3446" s="130"/>
      <c r="L3446" s="130"/>
      <c r="M3446" s="130"/>
    </row>
    <row r="3447" spans="11:13" s="40" customFormat="1" x14ac:dyDescent="0.25">
      <c r="K3447" s="130"/>
      <c r="L3447" s="130"/>
      <c r="M3447" s="130"/>
    </row>
    <row r="3448" spans="11:13" s="40" customFormat="1" x14ac:dyDescent="0.25">
      <c r="K3448" s="130"/>
      <c r="L3448" s="130"/>
      <c r="M3448" s="130"/>
    </row>
    <row r="3449" spans="11:13" s="40" customFormat="1" x14ac:dyDescent="0.25">
      <c r="K3449" s="130"/>
      <c r="L3449" s="130"/>
      <c r="M3449" s="130"/>
    </row>
    <row r="3450" spans="11:13" s="40" customFormat="1" x14ac:dyDescent="0.25">
      <c r="K3450" s="130"/>
      <c r="L3450" s="130"/>
      <c r="M3450" s="130"/>
    </row>
    <row r="3451" spans="11:13" s="40" customFormat="1" x14ac:dyDescent="0.25">
      <c r="K3451" s="130"/>
      <c r="L3451" s="130"/>
      <c r="M3451" s="130"/>
    </row>
    <row r="3452" spans="11:13" s="40" customFormat="1" x14ac:dyDescent="0.25">
      <c r="K3452" s="130"/>
      <c r="L3452" s="130"/>
      <c r="M3452" s="130"/>
    </row>
    <row r="3453" spans="11:13" s="40" customFormat="1" x14ac:dyDescent="0.25">
      <c r="K3453" s="130"/>
      <c r="L3453" s="130"/>
      <c r="M3453" s="130"/>
    </row>
    <row r="3454" spans="11:13" s="40" customFormat="1" x14ac:dyDescent="0.25">
      <c r="K3454" s="130"/>
      <c r="L3454" s="130"/>
      <c r="M3454" s="130"/>
    </row>
    <row r="3455" spans="11:13" s="40" customFormat="1" x14ac:dyDescent="0.25">
      <c r="K3455" s="130"/>
      <c r="L3455" s="130"/>
      <c r="M3455" s="130"/>
    </row>
    <row r="3456" spans="11:13" s="40" customFormat="1" x14ac:dyDescent="0.25">
      <c r="K3456" s="130"/>
      <c r="L3456" s="130"/>
      <c r="M3456" s="130"/>
    </row>
    <row r="3457" spans="11:13" s="40" customFormat="1" x14ac:dyDescent="0.25">
      <c r="K3457" s="130"/>
      <c r="L3457" s="130"/>
      <c r="M3457" s="130"/>
    </row>
    <row r="3458" spans="11:13" s="40" customFormat="1" x14ac:dyDescent="0.25">
      <c r="K3458" s="130"/>
      <c r="L3458" s="130"/>
      <c r="M3458" s="130"/>
    </row>
    <row r="3459" spans="11:13" s="40" customFormat="1" x14ac:dyDescent="0.25">
      <c r="K3459" s="130"/>
      <c r="L3459" s="130"/>
      <c r="M3459" s="130"/>
    </row>
    <row r="3460" spans="11:13" s="40" customFormat="1" x14ac:dyDescent="0.25">
      <c r="K3460" s="130"/>
      <c r="L3460" s="130"/>
      <c r="M3460" s="130"/>
    </row>
    <row r="3461" spans="11:13" s="40" customFormat="1" x14ac:dyDescent="0.25">
      <c r="K3461" s="130"/>
      <c r="L3461" s="130"/>
      <c r="M3461" s="130"/>
    </row>
    <row r="3462" spans="11:13" s="40" customFormat="1" x14ac:dyDescent="0.25">
      <c r="K3462" s="130"/>
      <c r="L3462" s="130"/>
      <c r="M3462" s="130"/>
    </row>
    <row r="3463" spans="11:13" s="40" customFormat="1" x14ac:dyDescent="0.25">
      <c r="K3463" s="130"/>
      <c r="L3463" s="130"/>
      <c r="M3463" s="130"/>
    </row>
    <row r="3464" spans="11:13" s="40" customFormat="1" x14ac:dyDescent="0.25">
      <c r="K3464" s="130"/>
      <c r="L3464" s="130"/>
      <c r="M3464" s="130"/>
    </row>
    <row r="3465" spans="11:13" s="40" customFormat="1" x14ac:dyDescent="0.25">
      <c r="K3465" s="130"/>
      <c r="L3465" s="130"/>
      <c r="M3465" s="130"/>
    </row>
    <row r="3466" spans="11:13" s="40" customFormat="1" x14ac:dyDescent="0.25">
      <c r="K3466" s="130"/>
      <c r="L3466" s="130"/>
      <c r="M3466" s="130"/>
    </row>
    <row r="3467" spans="11:13" s="40" customFormat="1" x14ac:dyDescent="0.25">
      <c r="K3467" s="130"/>
      <c r="L3467" s="130"/>
      <c r="M3467" s="130"/>
    </row>
    <row r="3468" spans="11:13" s="40" customFormat="1" x14ac:dyDescent="0.25">
      <c r="K3468" s="130"/>
      <c r="L3468" s="130"/>
      <c r="M3468" s="130"/>
    </row>
    <row r="3469" spans="11:13" s="40" customFormat="1" x14ac:dyDescent="0.25">
      <c r="K3469" s="130"/>
      <c r="L3469" s="130"/>
      <c r="M3469" s="130"/>
    </row>
    <row r="3470" spans="11:13" s="40" customFormat="1" x14ac:dyDescent="0.25">
      <c r="K3470" s="130"/>
      <c r="L3470" s="130"/>
      <c r="M3470" s="130"/>
    </row>
    <row r="3471" spans="11:13" s="40" customFormat="1" x14ac:dyDescent="0.25">
      <c r="K3471" s="130"/>
      <c r="L3471" s="130"/>
      <c r="M3471" s="130"/>
    </row>
    <row r="3472" spans="11:13" s="40" customFormat="1" x14ac:dyDescent="0.25">
      <c r="K3472" s="130"/>
      <c r="L3472" s="130"/>
      <c r="M3472" s="130"/>
    </row>
    <row r="3473" spans="11:13" s="40" customFormat="1" x14ac:dyDescent="0.25">
      <c r="K3473" s="130"/>
      <c r="L3473" s="130"/>
      <c r="M3473" s="130"/>
    </row>
    <row r="3474" spans="11:13" s="40" customFormat="1" x14ac:dyDescent="0.25">
      <c r="K3474" s="130"/>
      <c r="L3474" s="130"/>
      <c r="M3474" s="130"/>
    </row>
    <row r="3475" spans="11:13" s="40" customFormat="1" x14ac:dyDescent="0.25">
      <c r="K3475" s="130"/>
      <c r="L3475" s="130"/>
      <c r="M3475" s="130"/>
    </row>
    <row r="3476" spans="11:13" s="40" customFormat="1" x14ac:dyDescent="0.25">
      <c r="K3476" s="130"/>
      <c r="L3476" s="130"/>
      <c r="M3476" s="130"/>
    </row>
    <row r="3477" spans="11:13" s="40" customFormat="1" x14ac:dyDescent="0.25">
      <c r="K3477" s="130"/>
      <c r="L3477" s="130"/>
      <c r="M3477" s="130"/>
    </row>
    <row r="3478" spans="11:13" s="40" customFormat="1" x14ac:dyDescent="0.25">
      <c r="K3478" s="130"/>
      <c r="L3478" s="130"/>
      <c r="M3478" s="130"/>
    </row>
    <row r="3479" spans="11:13" s="40" customFormat="1" x14ac:dyDescent="0.25">
      <c r="K3479" s="130"/>
      <c r="L3479" s="130"/>
      <c r="M3479" s="130"/>
    </row>
    <row r="3480" spans="11:13" s="40" customFormat="1" x14ac:dyDescent="0.25">
      <c r="K3480" s="130"/>
      <c r="L3480" s="130"/>
      <c r="M3480" s="130"/>
    </row>
    <row r="3481" spans="11:13" s="40" customFormat="1" x14ac:dyDescent="0.25">
      <c r="K3481" s="130"/>
      <c r="L3481" s="130"/>
      <c r="M3481" s="130"/>
    </row>
    <row r="3482" spans="11:13" s="40" customFormat="1" x14ac:dyDescent="0.25">
      <c r="K3482" s="130"/>
      <c r="L3482" s="130"/>
      <c r="M3482" s="130"/>
    </row>
    <row r="3483" spans="11:13" s="40" customFormat="1" x14ac:dyDescent="0.25">
      <c r="K3483" s="130"/>
      <c r="L3483" s="130"/>
      <c r="M3483" s="130"/>
    </row>
    <row r="3484" spans="11:13" s="40" customFormat="1" x14ac:dyDescent="0.25">
      <c r="K3484" s="130"/>
      <c r="L3484" s="130"/>
      <c r="M3484" s="130"/>
    </row>
    <row r="3485" spans="11:13" s="40" customFormat="1" x14ac:dyDescent="0.25">
      <c r="K3485" s="130"/>
      <c r="L3485" s="130"/>
      <c r="M3485" s="130"/>
    </row>
    <row r="3486" spans="11:13" s="40" customFormat="1" x14ac:dyDescent="0.25">
      <c r="K3486" s="130"/>
      <c r="L3486" s="130"/>
      <c r="M3486" s="130"/>
    </row>
    <row r="3487" spans="11:13" s="40" customFormat="1" x14ac:dyDescent="0.25">
      <c r="K3487" s="130"/>
      <c r="L3487" s="130"/>
      <c r="M3487" s="130"/>
    </row>
    <row r="3488" spans="11:13" s="40" customFormat="1" x14ac:dyDescent="0.25">
      <c r="K3488" s="130"/>
      <c r="L3488" s="130"/>
      <c r="M3488" s="130"/>
    </row>
    <row r="3489" spans="11:13" s="40" customFormat="1" x14ac:dyDescent="0.25">
      <c r="K3489" s="130"/>
      <c r="L3489" s="130"/>
      <c r="M3489" s="130"/>
    </row>
    <row r="3490" spans="11:13" s="40" customFormat="1" x14ac:dyDescent="0.25">
      <c r="K3490" s="130"/>
      <c r="L3490" s="130"/>
      <c r="M3490" s="130"/>
    </row>
    <row r="3491" spans="11:13" s="40" customFormat="1" x14ac:dyDescent="0.25">
      <c r="K3491" s="130"/>
      <c r="L3491" s="130"/>
      <c r="M3491" s="130"/>
    </row>
    <row r="3492" spans="11:13" s="40" customFormat="1" x14ac:dyDescent="0.25">
      <c r="K3492" s="130"/>
      <c r="L3492" s="130"/>
      <c r="M3492" s="130"/>
    </row>
    <row r="3493" spans="11:13" s="40" customFormat="1" x14ac:dyDescent="0.25">
      <c r="K3493" s="130"/>
      <c r="L3493" s="130"/>
      <c r="M3493" s="130"/>
    </row>
    <row r="3494" spans="11:13" s="40" customFormat="1" x14ac:dyDescent="0.25">
      <c r="K3494" s="130"/>
      <c r="L3494" s="130"/>
      <c r="M3494" s="130"/>
    </row>
    <row r="3495" spans="11:13" s="40" customFormat="1" x14ac:dyDescent="0.25">
      <c r="K3495" s="130"/>
      <c r="L3495" s="130"/>
      <c r="M3495" s="130"/>
    </row>
    <row r="3496" spans="11:13" s="40" customFormat="1" x14ac:dyDescent="0.25">
      <c r="K3496" s="130"/>
      <c r="L3496" s="130"/>
      <c r="M3496" s="130"/>
    </row>
    <row r="3497" spans="11:13" s="40" customFormat="1" x14ac:dyDescent="0.25">
      <c r="K3497" s="130"/>
      <c r="L3497" s="130"/>
      <c r="M3497" s="130"/>
    </row>
    <row r="3498" spans="11:13" s="40" customFormat="1" x14ac:dyDescent="0.25">
      <c r="K3498" s="130"/>
      <c r="L3498" s="130"/>
      <c r="M3498" s="130"/>
    </row>
    <row r="3499" spans="11:13" s="40" customFormat="1" x14ac:dyDescent="0.25">
      <c r="K3499" s="130"/>
      <c r="L3499" s="130"/>
      <c r="M3499" s="130"/>
    </row>
    <row r="3500" spans="11:13" s="40" customFormat="1" x14ac:dyDescent="0.25">
      <c r="K3500" s="130"/>
      <c r="L3500" s="130"/>
      <c r="M3500" s="130"/>
    </row>
    <row r="3501" spans="11:13" s="40" customFormat="1" x14ac:dyDescent="0.25">
      <c r="K3501" s="130"/>
      <c r="L3501" s="130"/>
      <c r="M3501" s="130"/>
    </row>
    <row r="3502" spans="11:13" s="40" customFormat="1" x14ac:dyDescent="0.25">
      <c r="K3502" s="130"/>
      <c r="L3502" s="130"/>
      <c r="M3502" s="130"/>
    </row>
    <row r="3503" spans="11:13" s="40" customFormat="1" x14ac:dyDescent="0.25">
      <c r="K3503" s="130"/>
      <c r="L3503" s="130"/>
      <c r="M3503" s="130"/>
    </row>
    <row r="3504" spans="11:13" s="40" customFormat="1" x14ac:dyDescent="0.25">
      <c r="K3504" s="130"/>
      <c r="L3504" s="130"/>
      <c r="M3504" s="130"/>
    </row>
    <row r="3505" spans="11:13" s="40" customFormat="1" x14ac:dyDescent="0.25">
      <c r="K3505" s="130"/>
      <c r="L3505" s="130"/>
      <c r="M3505" s="130"/>
    </row>
    <row r="3506" spans="11:13" s="40" customFormat="1" x14ac:dyDescent="0.25">
      <c r="K3506" s="130"/>
      <c r="L3506" s="130"/>
      <c r="M3506" s="130"/>
    </row>
    <row r="3507" spans="11:13" s="40" customFormat="1" x14ac:dyDescent="0.25">
      <c r="K3507" s="130"/>
      <c r="L3507" s="130"/>
      <c r="M3507" s="130"/>
    </row>
    <row r="3508" spans="11:13" s="40" customFormat="1" x14ac:dyDescent="0.25">
      <c r="K3508" s="130"/>
      <c r="L3508" s="130"/>
      <c r="M3508" s="130"/>
    </row>
    <row r="3509" spans="11:13" s="40" customFormat="1" x14ac:dyDescent="0.25">
      <c r="K3509" s="130"/>
      <c r="L3509" s="130"/>
      <c r="M3509" s="130"/>
    </row>
    <row r="3510" spans="11:13" s="40" customFormat="1" x14ac:dyDescent="0.25">
      <c r="K3510" s="130"/>
      <c r="L3510" s="130"/>
      <c r="M3510" s="130"/>
    </row>
    <row r="3511" spans="11:13" s="40" customFormat="1" x14ac:dyDescent="0.25">
      <c r="K3511" s="130"/>
      <c r="L3511" s="130"/>
      <c r="M3511" s="130"/>
    </row>
    <row r="3512" spans="11:13" s="40" customFormat="1" x14ac:dyDescent="0.25">
      <c r="K3512" s="130"/>
      <c r="L3512" s="130"/>
      <c r="M3512" s="130"/>
    </row>
    <row r="3513" spans="11:13" s="40" customFormat="1" x14ac:dyDescent="0.25">
      <c r="K3513" s="130"/>
      <c r="L3513" s="130"/>
      <c r="M3513" s="130"/>
    </row>
    <row r="3514" spans="11:13" s="40" customFormat="1" x14ac:dyDescent="0.25">
      <c r="K3514" s="130"/>
      <c r="L3514" s="130"/>
      <c r="M3514" s="130"/>
    </row>
    <row r="3515" spans="11:13" s="40" customFormat="1" x14ac:dyDescent="0.25">
      <c r="K3515" s="130"/>
      <c r="L3515" s="130"/>
      <c r="M3515" s="130"/>
    </row>
    <row r="3516" spans="11:13" s="40" customFormat="1" x14ac:dyDescent="0.25">
      <c r="K3516" s="130"/>
      <c r="L3516" s="130"/>
      <c r="M3516" s="130"/>
    </row>
    <row r="3517" spans="11:13" s="40" customFormat="1" x14ac:dyDescent="0.25">
      <c r="K3517" s="130"/>
      <c r="L3517" s="130"/>
      <c r="M3517" s="130"/>
    </row>
    <row r="3518" spans="11:13" s="40" customFormat="1" x14ac:dyDescent="0.25">
      <c r="K3518" s="130"/>
      <c r="L3518" s="130"/>
      <c r="M3518" s="130"/>
    </row>
    <row r="3519" spans="11:13" s="40" customFormat="1" x14ac:dyDescent="0.25">
      <c r="K3519" s="130"/>
      <c r="L3519" s="130"/>
      <c r="M3519" s="130"/>
    </row>
    <row r="3520" spans="11:13" s="40" customFormat="1" x14ac:dyDescent="0.25">
      <c r="K3520" s="130"/>
      <c r="L3520" s="130"/>
      <c r="M3520" s="130"/>
    </row>
    <row r="3521" spans="11:13" s="40" customFormat="1" x14ac:dyDescent="0.25">
      <c r="K3521" s="130"/>
      <c r="L3521" s="130"/>
      <c r="M3521" s="130"/>
    </row>
    <row r="3522" spans="11:13" s="40" customFormat="1" x14ac:dyDescent="0.25">
      <c r="K3522" s="130"/>
      <c r="L3522" s="130"/>
      <c r="M3522" s="130"/>
    </row>
    <row r="3523" spans="11:13" s="40" customFormat="1" x14ac:dyDescent="0.25">
      <c r="K3523" s="130"/>
      <c r="L3523" s="130"/>
      <c r="M3523" s="130"/>
    </row>
    <row r="3524" spans="11:13" s="40" customFormat="1" x14ac:dyDescent="0.25">
      <c r="K3524" s="130"/>
      <c r="L3524" s="130"/>
      <c r="M3524" s="130"/>
    </row>
    <row r="3525" spans="11:13" s="40" customFormat="1" x14ac:dyDescent="0.25">
      <c r="K3525" s="130"/>
      <c r="L3525" s="130"/>
      <c r="M3525" s="130"/>
    </row>
    <row r="3526" spans="11:13" s="40" customFormat="1" x14ac:dyDescent="0.25">
      <c r="K3526" s="130"/>
      <c r="L3526" s="130"/>
      <c r="M3526" s="130"/>
    </row>
    <row r="3527" spans="11:13" s="40" customFormat="1" x14ac:dyDescent="0.25">
      <c r="K3527" s="130"/>
      <c r="L3527" s="130"/>
      <c r="M3527" s="130"/>
    </row>
    <row r="3528" spans="11:13" s="40" customFormat="1" x14ac:dyDescent="0.25">
      <c r="K3528" s="130"/>
      <c r="L3528" s="130"/>
      <c r="M3528" s="130"/>
    </row>
    <row r="3529" spans="11:13" s="40" customFormat="1" x14ac:dyDescent="0.25">
      <c r="K3529" s="130"/>
      <c r="L3529" s="130"/>
      <c r="M3529" s="130"/>
    </row>
    <row r="3530" spans="11:13" s="40" customFormat="1" x14ac:dyDescent="0.25">
      <c r="K3530" s="130"/>
      <c r="L3530" s="130"/>
      <c r="M3530" s="130"/>
    </row>
    <row r="3531" spans="11:13" s="40" customFormat="1" x14ac:dyDescent="0.25">
      <c r="K3531" s="130"/>
      <c r="L3531" s="130"/>
      <c r="M3531" s="130"/>
    </row>
    <row r="3532" spans="11:13" s="40" customFormat="1" x14ac:dyDescent="0.25">
      <c r="K3532" s="130"/>
      <c r="L3532" s="130"/>
      <c r="M3532" s="130"/>
    </row>
    <row r="3533" spans="11:13" s="40" customFormat="1" x14ac:dyDescent="0.25">
      <c r="K3533" s="130"/>
      <c r="L3533" s="130"/>
      <c r="M3533" s="130"/>
    </row>
    <row r="3534" spans="11:13" s="40" customFormat="1" x14ac:dyDescent="0.25">
      <c r="K3534" s="130"/>
      <c r="L3534" s="130"/>
      <c r="M3534" s="130"/>
    </row>
    <row r="3535" spans="11:13" s="40" customFormat="1" x14ac:dyDescent="0.25">
      <c r="K3535" s="130"/>
      <c r="L3535" s="130"/>
      <c r="M3535" s="130"/>
    </row>
    <row r="3536" spans="11:13" s="40" customFormat="1" x14ac:dyDescent="0.25">
      <c r="K3536" s="130"/>
      <c r="L3536" s="130"/>
      <c r="M3536" s="130"/>
    </row>
    <row r="3537" spans="11:13" s="40" customFormat="1" x14ac:dyDescent="0.25">
      <c r="K3537" s="130"/>
      <c r="L3537" s="130"/>
      <c r="M3537" s="130"/>
    </row>
    <row r="3538" spans="11:13" s="40" customFormat="1" x14ac:dyDescent="0.25">
      <c r="K3538" s="130"/>
      <c r="L3538" s="130"/>
      <c r="M3538" s="130"/>
    </row>
    <row r="3539" spans="11:13" s="40" customFormat="1" x14ac:dyDescent="0.25">
      <c r="K3539" s="130"/>
      <c r="L3539" s="130"/>
      <c r="M3539" s="130"/>
    </row>
    <row r="3540" spans="11:13" s="40" customFormat="1" x14ac:dyDescent="0.25">
      <c r="K3540" s="130"/>
      <c r="L3540" s="130"/>
      <c r="M3540" s="130"/>
    </row>
    <row r="3541" spans="11:13" s="40" customFormat="1" x14ac:dyDescent="0.25">
      <c r="K3541" s="130"/>
      <c r="L3541" s="130"/>
      <c r="M3541" s="130"/>
    </row>
    <row r="3542" spans="11:13" s="40" customFormat="1" x14ac:dyDescent="0.25">
      <c r="K3542" s="130"/>
      <c r="L3542" s="130"/>
      <c r="M3542" s="130"/>
    </row>
    <row r="3543" spans="11:13" s="40" customFormat="1" x14ac:dyDescent="0.25">
      <c r="K3543" s="130"/>
      <c r="L3543" s="130"/>
      <c r="M3543" s="130"/>
    </row>
    <row r="3544" spans="11:13" s="40" customFormat="1" x14ac:dyDescent="0.25">
      <c r="K3544" s="130"/>
      <c r="L3544" s="130"/>
      <c r="M3544" s="130"/>
    </row>
    <row r="3545" spans="11:13" s="40" customFormat="1" x14ac:dyDescent="0.25">
      <c r="K3545" s="130"/>
      <c r="L3545" s="130"/>
      <c r="M3545" s="130"/>
    </row>
    <row r="3546" spans="11:13" s="40" customFormat="1" x14ac:dyDescent="0.25">
      <c r="K3546" s="130"/>
      <c r="L3546" s="130"/>
      <c r="M3546" s="130"/>
    </row>
    <row r="3547" spans="11:13" s="40" customFormat="1" x14ac:dyDescent="0.25">
      <c r="K3547" s="130"/>
      <c r="L3547" s="130"/>
      <c r="M3547" s="130"/>
    </row>
    <row r="3548" spans="11:13" s="40" customFormat="1" x14ac:dyDescent="0.25">
      <c r="K3548" s="130"/>
      <c r="L3548" s="130"/>
      <c r="M3548" s="130"/>
    </row>
    <row r="3549" spans="11:13" s="40" customFormat="1" x14ac:dyDescent="0.25">
      <c r="K3549" s="130"/>
      <c r="L3549" s="130"/>
      <c r="M3549" s="130"/>
    </row>
    <row r="3550" spans="11:13" s="40" customFormat="1" x14ac:dyDescent="0.25">
      <c r="K3550" s="130"/>
      <c r="L3550" s="130"/>
      <c r="M3550" s="130"/>
    </row>
    <row r="3551" spans="11:13" s="40" customFormat="1" x14ac:dyDescent="0.25">
      <c r="K3551" s="130"/>
      <c r="L3551" s="130"/>
      <c r="M3551" s="130"/>
    </row>
    <row r="3552" spans="11:13" s="40" customFormat="1" x14ac:dyDescent="0.25">
      <c r="K3552" s="130"/>
      <c r="L3552" s="130"/>
      <c r="M3552" s="130"/>
    </row>
    <row r="3553" spans="11:13" s="40" customFormat="1" x14ac:dyDescent="0.25">
      <c r="K3553" s="130"/>
      <c r="L3553" s="130"/>
      <c r="M3553" s="130"/>
    </row>
    <row r="3554" spans="11:13" s="40" customFormat="1" x14ac:dyDescent="0.25">
      <c r="K3554" s="130"/>
      <c r="L3554" s="130"/>
      <c r="M3554" s="130"/>
    </row>
    <row r="3555" spans="11:13" s="40" customFormat="1" x14ac:dyDescent="0.25">
      <c r="K3555" s="130"/>
      <c r="L3555" s="130"/>
      <c r="M3555" s="130"/>
    </row>
    <row r="3556" spans="11:13" s="40" customFormat="1" x14ac:dyDescent="0.25">
      <c r="K3556" s="130"/>
      <c r="L3556" s="130"/>
      <c r="M3556" s="130"/>
    </row>
    <row r="3557" spans="11:13" s="40" customFormat="1" x14ac:dyDescent="0.25">
      <c r="K3557" s="130"/>
      <c r="L3557" s="130"/>
      <c r="M3557" s="130"/>
    </row>
    <row r="3558" spans="11:13" s="40" customFormat="1" x14ac:dyDescent="0.25">
      <c r="K3558" s="130"/>
      <c r="L3558" s="130"/>
      <c r="M3558" s="130"/>
    </row>
    <row r="3559" spans="11:13" s="40" customFormat="1" x14ac:dyDescent="0.25">
      <c r="K3559" s="130"/>
      <c r="L3559" s="130"/>
      <c r="M3559" s="130"/>
    </row>
    <row r="3560" spans="11:13" s="40" customFormat="1" x14ac:dyDescent="0.25">
      <c r="K3560" s="130"/>
      <c r="L3560" s="130"/>
      <c r="M3560" s="130"/>
    </row>
    <row r="3561" spans="11:13" s="40" customFormat="1" x14ac:dyDescent="0.25">
      <c r="K3561" s="130"/>
      <c r="L3561" s="130"/>
      <c r="M3561" s="130"/>
    </row>
    <row r="3562" spans="11:13" s="40" customFormat="1" x14ac:dyDescent="0.25">
      <c r="K3562" s="130"/>
      <c r="L3562" s="130"/>
      <c r="M3562" s="130"/>
    </row>
    <row r="3563" spans="11:13" s="40" customFormat="1" x14ac:dyDescent="0.25">
      <c r="K3563" s="130"/>
      <c r="L3563" s="130"/>
      <c r="M3563" s="130"/>
    </row>
    <row r="3564" spans="11:13" s="40" customFormat="1" x14ac:dyDescent="0.25">
      <c r="K3564" s="130"/>
      <c r="L3564" s="130"/>
      <c r="M3564" s="130"/>
    </row>
    <row r="3565" spans="11:13" s="40" customFormat="1" x14ac:dyDescent="0.25">
      <c r="K3565" s="130"/>
      <c r="L3565" s="130"/>
      <c r="M3565" s="130"/>
    </row>
    <row r="3566" spans="11:13" s="40" customFormat="1" x14ac:dyDescent="0.25">
      <c r="K3566" s="130"/>
      <c r="L3566" s="130"/>
      <c r="M3566" s="130"/>
    </row>
    <row r="3567" spans="11:13" s="40" customFormat="1" x14ac:dyDescent="0.25">
      <c r="K3567" s="130"/>
      <c r="L3567" s="130"/>
      <c r="M3567" s="130"/>
    </row>
    <row r="3568" spans="11:13" s="40" customFormat="1" x14ac:dyDescent="0.25">
      <c r="K3568" s="130"/>
      <c r="L3568" s="130"/>
      <c r="M3568" s="130"/>
    </row>
    <row r="3569" spans="11:13" s="40" customFormat="1" x14ac:dyDescent="0.25">
      <c r="K3569" s="130"/>
      <c r="L3569" s="130"/>
      <c r="M3569" s="130"/>
    </row>
    <row r="3570" spans="11:13" s="40" customFormat="1" x14ac:dyDescent="0.25">
      <c r="K3570" s="130"/>
      <c r="L3570" s="130"/>
      <c r="M3570" s="130"/>
    </row>
    <row r="3571" spans="11:13" s="40" customFormat="1" x14ac:dyDescent="0.25">
      <c r="K3571" s="130"/>
      <c r="L3571" s="130"/>
      <c r="M3571" s="130"/>
    </row>
    <row r="3572" spans="11:13" s="40" customFormat="1" x14ac:dyDescent="0.25">
      <c r="K3572" s="130"/>
      <c r="L3572" s="130"/>
      <c r="M3572" s="130"/>
    </row>
    <row r="3573" spans="11:13" s="40" customFormat="1" x14ac:dyDescent="0.25">
      <c r="K3573" s="130"/>
      <c r="L3573" s="130"/>
      <c r="M3573" s="130"/>
    </row>
    <row r="3574" spans="11:13" s="40" customFormat="1" x14ac:dyDescent="0.25">
      <c r="K3574" s="130"/>
      <c r="L3574" s="130"/>
      <c r="M3574" s="130"/>
    </row>
    <row r="3575" spans="11:13" s="40" customFormat="1" x14ac:dyDescent="0.25">
      <c r="K3575" s="130"/>
      <c r="L3575" s="130"/>
      <c r="M3575" s="130"/>
    </row>
    <row r="3576" spans="11:13" s="40" customFormat="1" x14ac:dyDescent="0.25">
      <c r="K3576" s="130"/>
      <c r="L3576" s="130"/>
      <c r="M3576" s="130"/>
    </row>
    <row r="3577" spans="11:13" s="40" customFormat="1" x14ac:dyDescent="0.25">
      <c r="K3577" s="130"/>
      <c r="L3577" s="130"/>
      <c r="M3577" s="130"/>
    </row>
    <row r="3578" spans="11:13" s="40" customFormat="1" x14ac:dyDescent="0.25">
      <c r="K3578" s="130"/>
      <c r="L3578" s="130"/>
      <c r="M3578" s="130"/>
    </row>
    <row r="3579" spans="11:13" s="40" customFormat="1" x14ac:dyDescent="0.25">
      <c r="K3579" s="130"/>
      <c r="L3579" s="130"/>
      <c r="M3579" s="130"/>
    </row>
    <row r="3580" spans="11:13" s="40" customFormat="1" x14ac:dyDescent="0.25">
      <c r="K3580" s="130"/>
      <c r="L3580" s="130"/>
      <c r="M3580" s="130"/>
    </row>
    <row r="3581" spans="11:13" s="40" customFormat="1" x14ac:dyDescent="0.25">
      <c r="K3581" s="130"/>
      <c r="L3581" s="130"/>
      <c r="M3581" s="130"/>
    </row>
    <row r="3582" spans="11:13" s="40" customFormat="1" x14ac:dyDescent="0.25">
      <c r="K3582" s="130"/>
      <c r="L3582" s="130"/>
      <c r="M3582" s="130"/>
    </row>
    <row r="3583" spans="11:13" s="40" customFormat="1" x14ac:dyDescent="0.25">
      <c r="K3583" s="130"/>
      <c r="L3583" s="130"/>
      <c r="M3583" s="130"/>
    </row>
    <row r="3584" spans="11:13" s="40" customFormat="1" x14ac:dyDescent="0.25">
      <c r="K3584" s="130"/>
      <c r="L3584" s="130"/>
      <c r="M3584" s="130"/>
    </row>
    <row r="3585" spans="11:13" s="40" customFormat="1" x14ac:dyDescent="0.25">
      <c r="K3585" s="130"/>
      <c r="L3585" s="130"/>
      <c r="M3585" s="130"/>
    </row>
    <row r="3586" spans="11:13" s="40" customFormat="1" x14ac:dyDescent="0.25">
      <c r="K3586" s="130"/>
      <c r="L3586" s="130"/>
      <c r="M3586" s="130"/>
    </row>
    <row r="3587" spans="11:13" s="40" customFormat="1" x14ac:dyDescent="0.25">
      <c r="K3587" s="130"/>
      <c r="L3587" s="130"/>
      <c r="M3587" s="130"/>
    </row>
    <row r="3588" spans="11:13" s="40" customFormat="1" x14ac:dyDescent="0.25">
      <c r="K3588" s="130"/>
      <c r="L3588" s="130"/>
      <c r="M3588" s="130"/>
    </row>
    <row r="3589" spans="11:13" s="40" customFormat="1" x14ac:dyDescent="0.25">
      <c r="K3589" s="130"/>
      <c r="L3589" s="130"/>
      <c r="M3589" s="130"/>
    </row>
    <row r="3590" spans="11:13" s="40" customFormat="1" x14ac:dyDescent="0.25">
      <c r="K3590" s="130"/>
      <c r="L3590" s="130"/>
      <c r="M3590" s="130"/>
    </row>
    <row r="3591" spans="11:13" s="40" customFormat="1" x14ac:dyDescent="0.25">
      <c r="K3591" s="130"/>
      <c r="L3591" s="130"/>
      <c r="M3591" s="130"/>
    </row>
    <row r="3592" spans="11:13" s="40" customFormat="1" x14ac:dyDescent="0.25">
      <c r="K3592" s="130"/>
      <c r="L3592" s="130"/>
      <c r="M3592" s="130"/>
    </row>
    <row r="3593" spans="11:13" s="40" customFormat="1" x14ac:dyDescent="0.25">
      <c r="K3593" s="130"/>
      <c r="L3593" s="130"/>
      <c r="M3593" s="130"/>
    </row>
    <row r="3594" spans="11:13" s="40" customFormat="1" x14ac:dyDescent="0.25">
      <c r="K3594" s="130"/>
      <c r="L3594" s="130"/>
      <c r="M3594" s="130"/>
    </row>
    <row r="3595" spans="11:13" s="40" customFormat="1" x14ac:dyDescent="0.25">
      <c r="K3595" s="130"/>
      <c r="L3595" s="130"/>
      <c r="M3595" s="130"/>
    </row>
    <row r="3596" spans="11:13" s="40" customFormat="1" x14ac:dyDescent="0.25">
      <c r="K3596" s="130"/>
      <c r="L3596" s="130"/>
      <c r="M3596" s="130"/>
    </row>
    <row r="3597" spans="11:13" s="40" customFormat="1" x14ac:dyDescent="0.25">
      <c r="K3597" s="130"/>
      <c r="L3597" s="130"/>
      <c r="M3597" s="130"/>
    </row>
    <row r="3598" spans="11:13" s="40" customFormat="1" x14ac:dyDescent="0.25">
      <c r="K3598" s="130"/>
      <c r="L3598" s="130"/>
      <c r="M3598" s="130"/>
    </row>
    <row r="3599" spans="11:13" s="40" customFormat="1" x14ac:dyDescent="0.25">
      <c r="K3599" s="130"/>
      <c r="L3599" s="130"/>
      <c r="M3599" s="130"/>
    </row>
    <row r="3600" spans="11:13" s="40" customFormat="1" x14ac:dyDescent="0.25">
      <c r="K3600" s="130"/>
      <c r="L3600" s="130"/>
      <c r="M3600" s="130"/>
    </row>
    <row r="3601" spans="11:13" s="40" customFormat="1" x14ac:dyDescent="0.25">
      <c r="K3601" s="130"/>
      <c r="L3601" s="130"/>
      <c r="M3601" s="130"/>
    </row>
    <row r="3602" spans="11:13" s="40" customFormat="1" x14ac:dyDescent="0.25">
      <c r="K3602" s="130"/>
      <c r="L3602" s="130"/>
      <c r="M3602" s="130"/>
    </row>
    <row r="3603" spans="11:13" s="40" customFormat="1" x14ac:dyDescent="0.25">
      <c r="K3603" s="130"/>
      <c r="L3603" s="130"/>
      <c r="M3603" s="130"/>
    </row>
    <row r="3604" spans="11:13" s="40" customFormat="1" x14ac:dyDescent="0.25">
      <c r="K3604" s="130"/>
      <c r="L3604" s="130"/>
      <c r="M3604" s="130"/>
    </row>
    <row r="3605" spans="11:13" s="40" customFormat="1" x14ac:dyDescent="0.25">
      <c r="K3605" s="130"/>
      <c r="L3605" s="130"/>
      <c r="M3605" s="130"/>
    </row>
    <row r="3606" spans="11:13" s="40" customFormat="1" x14ac:dyDescent="0.25">
      <c r="K3606" s="130"/>
      <c r="L3606" s="130"/>
      <c r="M3606" s="130"/>
    </row>
    <row r="3607" spans="11:13" s="40" customFormat="1" x14ac:dyDescent="0.25">
      <c r="K3607" s="130"/>
      <c r="L3607" s="130"/>
      <c r="M3607" s="130"/>
    </row>
    <row r="3608" spans="11:13" s="40" customFormat="1" x14ac:dyDescent="0.25">
      <c r="K3608" s="130"/>
      <c r="L3608" s="130"/>
      <c r="M3608" s="130"/>
    </row>
    <row r="3609" spans="11:13" s="40" customFormat="1" x14ac:dyDescent="0.25">
      <c r="K3609" s="130"/>
      <c r="L3609" s="130"/>
      <c r="M3609" s="130"/>
    </row>
    <row r="3610" spans="11:13" s="40" customFormat="1" x14ac:dyDescent="0.25">
      <c r="K3610" s="130"/>
      <c r="L3610" s="130"/>
      <c r="M3610" s="130"/>
    </row>
    <row r="3611" spans="11:13" s="40" customFormat="1" x14ac:dyDescent="0.25">
      <c r="K3611" s="130"/>
      <c r="L3611" s="130"/>
      <c r="M3611" s="130"/>
    </row>
    <row r="3612" spans="11:13" s="40" customFormat="1" x14ac:dyDescent="0.25">
      <c r="K3612" s="130"/>
      <c r="L3612" s="130"/>
      <c r="M3612" s="130"/>
    </row>
    <row r="3613" spans="11:13" s="40" customFormat="1" x14ac:dyDescent="0.25">
      <c r="K3613" s="130"/>
      <c r="L3613" s="130"/>
      <c r="M3613" s="130"/>
    </row>
    <row r="3614" spans="11:13" s="40" customFormat="1" x14ac:dyDescent="0.25">
      <c r="K3614" s="130"/>
      <c r="L3614" s="130"/>
      <c r="M3614" s="130"/>
    </row>
    <row r="3615" spans="11:13" s="40" customFormat="1" x14ac:dyDescent="0.25">
      <c r="K3615" s="130"/>
      <c r="L3615" s="130"/>
      <c r="M3615" s="130"/>
    </row>
    <row r="3616" spans="11:13" s="40" customFormat="1" x14ac:dyDescent="0.25">
      <c r="K3616" s="130"/>
      <c r="L3616" s="130"/>
      <c r="M3616" s="130"/>
    </row>
    <row r="3617" spans="11:13" s="40" customFormat="1" x14ac:dyDescent="0.25">
      <c r="K3617" s="130"/>
      <c r="L3617" s="130"/>
      <c r="M3617" s="130"/>
    </row>
    <row r="3618" spans="11:13" s="40" customFormat="1" x14ac:dyDescent="0.25">
      <c r="K3618" s="130"/>
      <c r="L3618" s="130"/>
      <c r="M3618" s="130"/>
    </row>
    <row r="3619" spans="11:13" s="40" customFormat="1" x14ac:dyDescent="0.25">
      <c r="K3619" s="130"/>
      <c r="L3619" s="130"/>
      <c r="M3619" s="130"/>
    </row>
    <row r="3620" spans="11:13" s="40" customFormat="1" x14ac:dyDescent="0.25">
      <c r="K3620" s="130"/>
      <c r="L3620" s="130"/>
      <c r="M3620" s="130"/>
    </row>
    <row r="3621" spans="11:13" s="40" customFormat="1" x14ac:dyDescent="0.25">
      <c r="K3621" s="130"/>
      <c r="L3621" s="130"/>
      <c r="M3621" s="130"/>
    </row>
    <row r="3622" spans="11:13" s="40" customFormat="1" x14ac:dyDescent="0.25">
      <c r="K3622" s="130"/>
      <c r="L3622" s="130"/>
      <c r="M3622" s="130"/>
    </row>
    <row r="3623" spans="11:13" s="40" customFormat="1" x14ac:dyDescent="0.25">
      <c r="K3623" s="130"/>
      <c r="L3623" s="130"/>
      <c r="M3623" s="130"/>
    </row>
    <row r="3624" spans="11:13" s="40" customFormat="1" x14ac:dyDescent="0.25">
      <c r="K3624" s="130"/>
      <c r="L3624" s="130"/>
      <c r="M3624" s="130"/>
    </row>
    <row r="3625" spans="11:13" s="40" customFormat="1" x14ac:dyDescent="0.25">
      <c r="K3625" s="130"/>
      <c r="L3625" s="130"/>
      <c r="M3625" s="130"/>
    </row>
    <row r="3626" spans="11:13" s="40" customFormat="1" x14ac:dyDescent="0.25">
      <c r="K3626" s="130"/>
      <c r="L3626" s="130"/>
      <c r="M3626" s="130"/>
    </row>
    <row r="3627" spans="11:13" s="40" customFormat="1" x14ac:dyDescent="0.25">
      <c r="K3627" s="130"/>
      <c r="L3627" s="130"/>
      <c r="M3627" s="130"/>
    </row>
    <row r="3628" spans="11:13" s="40" customFormat="1" x14ac:dyDescent="0.25">
      <c r="K3628" s="130"/>
      <c r="L3628" s="130"/>
      <c r="M3628" s="130"/>
    </row>
    <row r="3629" spans="11:13" s="40" customFormat="1" x14ac:dyDescent="0.25">
      <c r="K3629" s="130"/>
      <c r="L3629" s="130"/>
      <c r="M3629" s="130"/>
    </row>
    <row r="3630" spans="11:13" s="40" customFormat="1" x14ac:dyDescent="0.25">
      <c r="K3630" s="130"/>
      <c r="L3630" s="130"/>
      <c r="M3630" s="130"/>
    </row>
    <row r="3631" spans="11:13" s="40" customFormat="1" x14ac:dyDescent="0.25">
      <c r="K3631" s="130"/>
      <c r="L3631" s="130"/>
      <c r="M3631" s="130"/>
    </row>
    <row r="3632" spans="11:13" s="40" customFormat="1" x14ac:dyDescent="0.25">
      <c r="K3632" s="130"/>
      <c r="L3632" s="130"/>
      <c r="M3632" s="130"/>
    </row>
    <row r="3633" spans="11:13" s="40" customFormat="1" x14ac:dyDescent="0.25">
      <c r="K3633" s="130"/>
      <c r="L3633" s="130"/>
      <c r="M3633" s="130"/>
    </row>
    <row r="3634" spans="11:13" s="40" customFormat="1" x14ac:dyDescent="0.25">
      <c r="K3634" s="130"/>
      <c r="L3634" s="130"/>
      <c r="M3634" s="130"/>
    </row>
    <row r="3635" spans="11:13" s="40" customFormat="1" x14ac:dyDescent="0.25">
      <c r="K3635" s="130"/>
      <c r="L3635" s="130"/>
      <c r="M3635" s="130"/>
    </row>
    <row r="3636" spans="11:13" s="40" customFormat="1" x14ac:dyDescent="0.25">
      <c r="K3636" s="130"/>
      <c r="L3636" s="130"/>
      <c r="M3636" s="130"/>
    </row>
    <row r="3637" spans="11:13" s="40" customFormat="1" x14ac:dyDescent="0.25">
      <c r="K3637" s="130"/>
      <c r="L3637" s="130"/>
      <c r="M3637" s="130"/>
    </row>
    <row r="3638" spans="11:13" s="40" customFormat="1" x14ac:dyDescent="0.25">
      <c r="K3638" s="130"/>
      <c r="L3638" s="130"/>
      <c r="M3638" s="130"/>
    </row>
    <row r="3639" spans="11:13" s="40" customFormat="1" x14ac:dyDescent="0.25">
      <c r="K3639" s="130"/>
      <c r="L3639" s="130"/>
      <c r="M3639" s="130"/>
    </row>
    <row r="3640" spans="11:13" s="40" customFormat="1" x14ac:dyDescent="0.25">
      <c r="K3640" s="130"/>
      <c r="L3640" s="130"/>
      <c r="M3640" s="130"/>
    </row>
    <row r="3641" spans="11:13" s="40" customFormat="1" x14ac:dyDescent="0.25">
      <c r="K3641" s="130"/>
      <c r="L3641" s="130"/>
      <c r="M3641" s="130"/>
    </row>
    <row r="3642" spans="11:13" s="40" customFormat="1" x14ac:dyDescent="0.25">
      <c r="K3642" s="130"/>
      <c r="L3642" s="130"/>
      <c r="M3642" s="130"/>
    </row>
    <row r="3643" spans="11:13" s="40" customFormat="1" x14ac:dyDescent="0.25">
      <c r="K3643" s="130"/>
      <c r="L3643" s="130"/>
      <c r="M3643" s="130"/>
    </row>
    <row r="3644" spans="11:13" s="40" customFormat="1" x14ac:dyDescent="0.25">
      <c r="K3644" s="130"/>
      <c r="L3644" s="130"/>
      <c r="M3644" s="130"/>
    </row>
    <row r="3645" spans="11:13" s="40" customFormat="1" x14ac:dyDescent="0.25">
      <c r="K3645" s="130"/>
      <c r="L3645" s="130"/>
      <c r="M3645" s="130"/>
    </row>
    <row r="3646" spans="11:13" s="40" customFormat="1" x14ac:dyDescent="0.25">
      <c r="K3646" s="130"/>
      <c r="L3646" s="130"/>
      <c r="M3646" s="130"/>
    </row>
    <row r="3647" spans="11:13" s="40" customFormat="1" x14ac:dyDescent="0.25">
      <c r="K3647" s="130"/>
      <c r="L3647" s="130"/>
      <c r="M3647" s="130"/>
    </row>
    <row r="3648" spans="11:13" s="40" customFormat="1" x14ac:dyDescent="0.25">
      <c r="K3648" s="130"/>
      <c r="L3648" s="130"/>
      <c r="M3648" s="130"/>
    </row>
    <row r="3649" spans="11:13" s="40" customFormat="1" x14ac:dyDescent="0.25">
      <c r="K3649" s="130"/>
      <c r="L3649" s="130"/>
      <c r="M3649" s="130"/>
    </row>
    <row r="3650" spans="11:13" s="40" customFormat="1" x14ac:dyDescent="0.25">
      <c r="K3650" s="130"/>
      <c r="L3650" s="130"/>
      <c r="M3650" s="130"/>
    </row>
    <row r="3651" spans="11:13" s="40" customFormat="1" x14ac:dyDescent="0.25">
      <c r="K3651" s="130"/>
      <c r="L3651" s="130"/>
      <c r="M3651" s="130"/>
    </row>
    <row r="3652" spans="11:13" s="40" customFormat="1" x14ac:dyDescent="0.25">
      <c r="K3652" s="130"/>
      <c r="L3652" s="130"/>
      <c r="M3652" s="130"/>
    </row>
    <row r="3653" spans="11:13" s="40" customFormat="1" x14ac:dyDescent="0.25">
      <c r="K3653" s="130"/>
      <c r="L3653" s="130"/>
      <c r="M3653" s="130"/>
    </row>
    <row r="3654" spans="11:13" s="40" customFormat="1" x14ac:dyDescent="0.25">
      <c r="K3654" s="130"/>
      <c r="L3654" s="130"/>
      <c r="M3654" s="130"/>
    </row>
    <row r="3655" spans="11:13" s="40" customFormat="1" x14ac:dyDescent="0.25">
      <c r="K3655" s="130"/>
      <c r="L3655" s="130"/>
      <c r="M3655" s="130"/>
    </row>
    <row r="3656" spans="11:13" s="40" customFormat="1" x14ac:dyDescent="0.25">
      <c r="K3656" s="130"/>
      <c r="L3656" s="130"/>
      <c r="M3656" s="130"/>
    </row>
    <row r="3657" spans="11:13" s="40" customFormat="1" x14ac:dyDescent="0.25">
      <c r="K3657" s="130"/>
      <c r="L3657" s="130"/>
      <c r="M3657" s="130"/>
    </row>
    <row r="3658" spans="11:13" s="40" customFormat="1" x14ac:dyDescent="0.25">
      <c r="K3658" s="130"/>
      <c r="L3658" s="130"/>
      <c r="M3658" s="130"/>
    </row>
    <row r="3659" spans="11:13" s="40" customFormat="1" x14ac:dyDescent="0.25">
      <c r="K3659" s="130"/>
      <c r="L3659" s="130"/>
      <c r="M3659" s="130"/>
    </row>
    <row r="3660" spans="11:13" s="40" customFormat="1" x14ac:dyDescent="0.25">
      <c r="K3660" s="130"/>
      <c r="L3660" s="130"/>
      <c r="M3660" s="130"/>
    </row>
    <row r="3661" spans="11:13" s="40" customFormat="1" x14ac:dyDescent="0.25">
      <c r="K3661" s="130"/>
      <c r="L3661" s="130"/>
      <c r="M3661" s="130"/>
    </row>
    <row r="3662" spans="11:13" s="40" customFormat="1" x14ac:dyDescent="0.25">
      <c r="K3662" s="130"/>
      <c r="L3662" s="130"/>
      <c r="M3662" s="130"/>
    </row>
    <row r="3663" spans="11:13" s="40" customFormat="1" x14ac:dyDescent="0.25">
      <c r="K3663" s="130"/>
      <c r="L3663" s="130"/>
      <c r="M3663" s="130"/>
    </row>
    <row r="3664" spans="11:13" s="40" customFormat="1" x14ac:dyDescent="0.25">
      <c r="K3664" s="130"/>
      <c r="L3664" s="130"/>
      <c r="M3664" s="130"/>
    </row>
    <row r="3665" spans="11:13" s="40" customFormat="1" x14ac:dyDescent="0.25">
      <c r="K3665" s="130"/>
      <c r="L3665" s="130"/>
      <c r="M3665" s="130"/>
    </row>
    <row r="3666" spans="11:13" s="40" customFormat="1" x14ac:dyDescent="0.25">
      <c r="K3666" s="130"/>
      <c r="L3666" s="130"/>
      <c r="M3666" s="130"/>
    </row>
    <row r="3667" spans="11:13" s="40" customFormat="1" x14ac:dyDescent="0.25">
      <c r="K3667" s="130"/>
      <c r="L3667" s="130"/>
      <c r="M3667" s="130"/>
    </row>
    <row r="3668" spans="11:13" s="40" customFormat="1" x14ac:dyDescent="0.25">
      <c r="K3668" s="130"/>
      <c r="L3668" s="130"/>
      <c r="M3668" s="130"/>
    </row>
    <row r="3669" spans="11:13" s="40" customFormat="1" x14ac:dyDescent="0.25">
      <c r="K3669" s="130"/>
      <c r="L3669" s="130"/>
      <c r="M3669" s="130"/>
    </row>
    <row r="3670" spans="11:13" s="40" customFormat="1" x14ac:dyDescent="0.25">
      <c r="K3670" s="130"/>
      <c r="L3670" s="130"/>
      <c r="M3670" s="130"/>
    </row>
    <row r="3671" spans="11:13" s="40" customFormat="1" x14ac:dyDescent="0.25">
      <c r="K3671" s="130"/>
      <c r="L3671" s="130"/>
      <c r="M3671" s="130"/>
    </row>
    <row r="3672" spans="11:13" s="40" customFormat="1" x14ac:dyDescent="0.25">
      <c r="K3672" s="130"/>
      <c r="L3672" s="130"/>
      <c r="M3672" s="130"/>
    </row>
    <row r="3673" spans="11:13" s="40" customFormat="1" x14ac:dyDescent="0.25">
      <c r="K3673" s="130"/>
      <c r="L3673" s="130"/>
      <c r="M3673" s="130"/>
    </row>
    <row r="3674" spans="11:13" s="40" customFormat="1" x14ac:dyDescent="0.25">
      <c r="K3674" s="130"/>
      <c r="L3674" s="130"/>
      <c r="M3674" s="130"/>
    </row>
    <row r="3675" spans="11:13" s="40" customFormat="1" x14ac:dyDescent="0.25">
      <c r="K3675" s="130"/>
      <c r="L3675" s="130"/>
      <c r="M3675" s="130"/>
    </row>
    <row r="3676" spans="11:13" s="40" customFormat="1" x14ac:dyDescent="0.25">
      <c r="K3676" s="130"/>
      <c r="L3676" s="130"/>
      <c r="M3676" s="130"/>
    </row>
    <row r="3677" spans="11:13" s="40" customFormat="1" x14ac:dyDescent="0.25">
      <c r="K3677" s="130"/>
      <c r="L3677" s="130"/>
      <c r="M3677" s="130"/>
    </row>
    <row r="3678" spans="11:13" s="40" customFormat="1" x14ac:dyDescent="0.25">
      <c r="K3678" s="130"/>
      <c r="L3678" s="130"/>
      <c r="M3678" s="130"/>
    </row>
    <row r="3679" spans="11:13" s="40" customFormat="1" x14ac:dyDescent="0.25">
      <c r="K3679" s="130"/>
      <c r="L3679" s="130"/>
      <c r="M3679" s="130"/>
    </row>
    <row r="3680" spans="11:13" s="40" customFormat="1" x14ac:dyDescent="0.25">
      <c r="K3680" s="130"/>
      <c r="L3680" s="130"/>
      <c r="M3680" s="130"/>
    </row>
    <row r="3681" spans="11:13" s="40" customFormat="1" x14ac:dyDescent="0.25">
      <c r="K3681" s="130"/>
      <c r="L3681" s="130"/>
      <c r="M3681" s="130"/>
    </row>
    <row r="3682" spans="11:13" s="40" customFormat="1" x14ac:dyDescent="0.25">
      <c r="K3682" s="130"/>
      <c r="L3682" s="130"/>
      <c r="M3682" s="130"/>
    </row>
    <row r="3683" spans="11:13" s="40" customFormat="1" x14ac:dyDescent="0.25">
      <c r="K3683" s="130"/>
      <c r="L3683" s="130"/>
      <c r="M3683" s="130"/>
    </row>
    <row r="3684" spans="11:13" s="40" customFormat="1" x14ac:dyDescent="0.25">
      <c r="K3684" s="130"/>
      <c r="L3684" s="130"/>
      <c r="M3684" s="130"/>
    </row>
    <row r="3685" spans="11:13" s="40" customFormat="1" x14ac:dyDescent="0.25">
      <c r="K3685" s="130"/>
      <c r="L3685" s="130"/>
      <c r="M3685" s="130"/>
    </row>
    <row r="3686" spans="11:13" s="40" customFormat="1" x14ac:dyDescent="0.25">
      <c r="K3686" s="130"/>
      <c r="L3686" s="130"/>
      <c r="M3686" s="130"/>
    </row>
    <row r="3687" spans="11:13" s="40" customFormat="1" x14ac:dyDescent="0.25">
      <c r="K3687" s="130"/>
      <c r="L3687" s="130"/>
      <c r="M3687" s="130"/>
    </row>
    <row r="3688" spans="11:13" s="40" customFormat="1" x14ac:dyDescent="0.25">
      <c r="K3688" s="130"/>
      <c r="L3688" s="130"/>
      <c r="M3688" s="130"/>
    </row>
    <row r="3689" spans="11:13" s="40" customFormat="1" x14ac:dyDescent="0.25">
      <c r="K3689" s="130"/>
      <c r="L3689" s="130"/>
      <c r="M3689" s="130"/>
    </row>
    <row r="3690" spans="11:13" s="40" customFormat="1" x14ac:dyDescent="0.25">
      <c r="K3690" s="130"/>
      <c r="L3690" s="130"/>
      <c r="M3690" s="130"/>
    </row>
    <row r="3691" spans="11:13" s="40" customFormat="1" x14ac:dyDescent="0.25">
      <c r="K3691" s="130"/>
      <c r="L3691" s="130"/>
      <c r="M3691" s="130"/>
    </row>
    <row r="3692" spans="11:13" s="40" customFormat="1" x14ac:dyDescent="0.25">
      <c r="K3692" s="130"/>
      <c r="L3692" s="130"/>
      <c r="M3692" s="130"/>
    </row>
    <row r="3693" spans="11:13" s="40" customFormat="1" x14ac:dyDescent="0.25">
      <c r="K3693" s="130"/>
      <c r="L3693" s="130"/>
      <c r="M3693" s="130"/>
    </row>
    <row r="3694" spans="11:13" s="40" customFormat="1" x14ac:dyDescent="0.25">
      <c r="K3694" s="130"/>
      <c r="L3694" s="130"/>
      <c r="M3694" s="130"/>
    </row>
    <row r="3695" spans="11:13" s="40" customFormat="1" x14ac:dyDescent="0.25">
      <c r="K3695" s="130"/>
      <c r="L3695" s="130"/>
      <c r="M3695" s="130"/>
    </row>
    <row r="3696" spans="11:13" s="40" customFormat="1" x14ac:dyDescent="0.25">
      <c r="K3696" s="130"/>
      <c r="L3696" s="130"/>
      <c r="M3696" s="130"/>
    </row>
    <row r="3697" spans="11:13" s="40" customFormat="1" x14ac:dyDescent="0.25">
      <c r="K3697" s="130"/>
      <c r="L3697" s="130"/>
      <c r="M3697" s="130"/>
    </row>
    <row r="3698" spans="11:13" s="40" customFormat="1" x14ac:dyDescent="0.25">
      <c r="K3698" s="130"/>
      <c r="L3698" s="130"/>
      <c r="M3698" s="130"/>
    </row>
    <row r="3699" spans="11:13" s="40" customFormat="1" x14ac:dyDescent="0.25">
      <c r="K3699" s="130"/>
      <c r="L3699" s="130"/>
      <c r="M3699" s="130"/>
    </row>
    <row r="3700" spans="11:13" s="40" customFormat="1" x14ac:dyDescent="0.25">
      <c r="K3700" s="130"/>
      <c r="L3700" s="130"/>
      <c r="M3700" s="130"/>
    </row>
    <row r="3701" spans="11:13" s="40" customFormat="1" x14ac:dyDescent="0.25">
      <c r="K3701" s="130"/>
      <c r="L3701" s="130"/>
      <c r="M3701" s="130"/>
    </row>
    <row r="3702" spans="11:13" s="40" customFormat="1" x14ac:dyDescent="0.25">
      <c r="K3702" s="130"/>
      <c r="L3702" s="130"/>
      <c r="M3702" s="130"/>
    </row>
    <row r="3703" spans="11:13" s="40" customFormat="1" x14ac:dyDescent="0.25">
      <c r="K3703" s="130"/>
      <c r="L3703" s="130"/>
      <c r="M3703" s="130"/>
    </row>
    <row r="3704" spans="11:13" s="40" customFormat="1" x14ac:dyDescent="0.25">
      <c r="K3704" s="130"/>
      <c r="L3704" s="130"/>
      <c r="M3704" s="130"/>
    </row>
    <row r="3705" spans="11:13" s="40" customFormat="1" x14ac:dyDescent="0.25">
      <c r="K3705" s="130"/>
      <c r="L3705" s="130"/>
      <c r="M3705" s="130"/>
    </row>
    <row r="3706" spans="11:13" s="40" customFormat="1" x14ac:dyDescent="0.25">
      <c r="K3706" s="130"/>
      <c r="L3706" s="130"/>
      <c r="M3706" s="130"/>
    </row>
    <row r="3707" spans="11:13" s="40" customFormat="1" x14ac:dyDescent="0.25">
      <c r="K3707" s="130"/>
      <c r="L3707" s="130"/>
      <c r="M3707" s="130"/>
    </row>
    <row r="3708" spans="11:13" s="40" customFormat="1" x14ac:dyDescent="0.25">
      <c r="K3708" s="130"/>
      <c r="L3708" s="130"/>
      <c r="M3708" s="130"/>
    </row>
    <row r="3709" spans="11:13" s="40" customFormat="1" x14ac:dyDescent="0.25">
      <c r="K3709" s="130"/>
      <c r="L3709" s="130"/>
      <c r="M3709" s="130"/>
    </row>
    <row r="3710" spans="11:13" s="40" customFormat="1" x14ac:dyDescent="0.25">
      <c r="K3710" s="130"/>
      <c r="L3710" s="130"/>
      <c r="M3710" s="130"/>
    </row>
    <row r="3711" spans="11:13" s="40" customFormat="1" x14ac:dyDescent="0.25">
      <c r="K3711" s="130"/>
      <c r="L3711" s="130"/>
      <c r="M3711" s="130"/>
    </row>
    <row r="3712" spans="11:13" s="40" customFormat="1" x14ac:dyDescent="0.25">
      <c r="K3712" s="130"/>
      <c r="L3712" s="130"/>
      <c r="M3712" s="130"/>
    </row>
    <row r="3713" spans="11:13" s="40" customFormat="1" x14ac:dyDescent="0.25">
      <c r="K3713" s="130"/>
      <c r="L3713" s="130"/>
      <c r="M3713" s="130"/>
    </row>
    <row r="3714" spans="11:13" s="40" customFormat="1" x14ac:dyDescent="0.25">
      <c r="K3714" s="130"/>
      <c r="L3714" s="130"/>
      <c r="M3714" s="130"/>
    </row>
    <row r="3715" spans="11:13" s="40" customFormat="1" x14ac:dyDescent="0.25">
      <c r="K3715" s="130"/>
      <c r="L3715" s="130"/>
      <c r="M3715" s="130"/>
    </row>
    <row r="3716" spans="11:13" s="40" customFormat="1" x14ac:dyDescent="0.25">
      <c r="K3716" s="130"/>
      <c r="L3716" s="130"/>
      <c r="M3716" s="130"/>
    </row>
    <row r="3717" spans="11:13" s="40" customFormat="1" x14ac:dyDescent="0.25">
      <c r="K3717" s="130"/>
      <c r="L3717" s="130"/>
      <c r="M3717" s="130"/>
    </row>
    <row r="3718" spans="11:13" s="40" customFormat="1" x14ac:dyDescent="0.25">
      <c r="K3718" s="130"/>
      <c r="L3718" s="130"/>
      <c r="M3718" s="130"/>
    </row>
    <row r="3719" spans="11:13" s="40" customFormat="1" x14ac:dyDescent="0.25">
      <c r="K3719" s="130"/>
      <c r="L3719" s="130"/>
      <c r="M3719" s="130"/>
    </row>
    <row r="3720" spans="11:13" s="40" customFormat="1" x14ac:dyDescent="0.25">
      <c r="K3720" s="130"/>
      <c r="L3720" s="130"/>
      <c r="M3720" s="130"/>
    </row>
    <row r="3721" spans="11:13" s="40" customFormat="1" x14ac:dyDescent="0.25">
      <c r="K3721" s="130"/>
      <c r="L3721" s="130"/>
      <c r="M3721" s="130"/>
    </row>
    <row r="3722" spans="11:13" s="40" customFormat="1" x14ac:dyDescent="0.25">
      <c r="K3722" s="130"/>
      <c r="L3722" s="130"/>
      <c r="M3722" s="130"/>
    </row>
    <row r="3723" spans="11:13" s="40" customFormat="1" x14ac:dyDescent="0.25">
      <c r="K3723" s="130"/>
      <c r="L3723" s="130"/>
      <c r="M3723" s="130"/>
    </row>
    <row r="3724" spans="11:13" s="40" customFormat="1" x14ac:dyDescent="0.25">
      <c r="K3724" s="130"/>
      <c r="L3724" s="130"/>
      <c r="M3724" s="130"/>
    </row>
    <row r="3725" spans="11:13" s="40" customFormat="1" x14ac:dyDescent="0.25">
      <c r="K3725" s="130"/>
      <c r="L3725" s="130"/>
      <c r="M3725" s="130"/>
    </row>
    <row r="3726" spans="11:13" s="40" customFormat="1" x14ac:dyDescent="0.25">
      <c r="K3726" s="130"/>
      <c r="L3726" s="130"/>
      <c r="M3726" s="130"/>
    </row>
    <row r="3727" spans="11:13" s="40" customFormat="1" x14ac:dyDescent="0.25">
      <c r="K3727" s="130"/>
      <c r="L3727" s="130"/>
      <c r="M3727" s="130"/>
    </row>
    <row r="3728" spans="11:13" s="40" customFormat="1" x14ac:dyDescent="0.25">
      <c r="K3728" s="130"/>
      <c r="L3728" s="130"/>
      <c r="M3728" s="130"/>
    </row>
    <row r="3729" spans="11:13" s="40" customFormat="1" x14ac:dyDescent="0.25">
      <c r="K3729" s="130"/>
      <c r="L3729" s="130"/>
      <c r="M3729" s="130"/>
    </row>
    <row r="3730" spans="11:13" s="40" customFormat="1" x14ac:dyDescent="0.25">
      <c r="K3730" s="130"/>
      <c r="L3730" s="130"/>
      <c r="M3730" s="130"/>
    </row>
    <row r="3731" spans="11:13" s="40" customFormat="1" x14ac:dyDescent="0.25">
      <c r="K3731" s="130"/>
      <c r="L3731" s="130"/>
      <c r="M3731" s="130"/>
    </row>
    <row r="3732" spans="11:13" s="40" customFormat="1" x14ac:dyDescent="0.25">
      <c r="K3732" s="130"/>
      <c r="L3732" s="130"/>
      <c r="M3732" s="130"/>
    </row>
    <row r="3733" spans="11:13" s="40" customFormat="1" x14ac:dyDescent="0.25">
      <c r="K3733" s="130"/>
      <c r="L3733" s="130"/>
      <c r="M3733" s="130"/>
    </row>
    <row r="3734" spans="11:13" s="40" customFormat="1" x14ac:dyDescent="0.25">
      <c r="K3734" s="130"/>
      <c r="L3734" s="130"/>
      <c r="M3734" s="130"/>
    </row>
    <row r="3735" spans="11:13" s="40" customFormat="1" x14ac:dyDescent="0.25">
      <c r="K3735" s="130"/>
      <c r="L3735" s="130"/>
      <c r="M3735" s="130"/>
    </row>
    <row r="3736" spans="11:13" s="40" customFormat="1" x14ac:dyDescent="0.25">
      <c r="K3736" s="130"/>
      <c r="L3736" s="130"/>
      <c r="M3736" s="130"/>
    </row>
    <row r="3737" spans="11:13" s="40" customFormat="1" x14ac:dyDescent="0.25">
      <c r="K3737" s="130"/>
      <c r="L3737" s="130"/>
      <c r="M3737" s="130"/>
    </row>
    <row r="3738" spans="11:13" s="40" customFormat="1" x14ac:dyDescent="0.25">
      <c r="K3738" s="130"/>
      <c r="L3738" s="130"/>
      <c r="M3738" s="130"/>
    </row>
    <row r="3739" spans="11:13" s="40" customFormat="1" x14ac:dyDescent="0.25">
      <c r="K3739" s="130"/>
      <c r="L3739" s="130"/>
      <c r="M3739" s="130"/>
    </row>
    <row r="3740" spans="11:13" s="40" customFormat="1" x14ac:dyDescent="0.25">
      <c r="K3740" s="130"/>
      <c r="L3740" s="130"/>
      <c r="M3740" s="130"/>
    </row>
    <row r="3741" spans="11:13" s="40" customFormat="1" x14ac:dyDescent="0.25">
      <c r="K3741" s="130"/>
      <c r="L3741" s="130"/>
      <c r="M3741" s="130"/>
    </row>
    <row r="3742" spans="11:13" s="40" customFormat="1" x14ac:dyDescent="0.25">
      <c r="K3742" s="130"/>
      <c r="L3742" s="130"/>
      <c r="M3742" s="130"/>
    </row>
    <row r="3743" spans="11:13" s="40" customFormat="1" x14ac:dyDescent="0.25">
      <c r="K3743" s="130"/>
      <c r="L3743" s="130"/>
      <c r="M3743" s="130"/>
    </row>
    <row r="3744" spans="11:13" s="40" customFormat="1" x14ac:dyDescent="0.25">
      <c r="K3744" s="130"/>
      <c r="L3744" s="130"/>
      <c r="M3744" s="130"/>
    </row>
    <row r="3745" spans="11:13" s="40" customFormat="1" x14ac:dyDescent="0.25">
      <c r="K3745" s="130"/>
      <c r="L3745" s="130"/>
      <c r="M3745" s="130"/>
    </row>
    <row r="3746" spans="11:13" s="40" customFormat="1" x14ac:dyDescent="0.25">
      <c r="K3746" s="130"/>
      <c r="L3746" s="130"/>
      <c r="M3746" s="130"/>
    </row>
    <row r="3747" spans="11:13" s="40" customFormat="1" x14ac:dyDescent="0.25">
      <c r="K3747" s="130"/>
      <c r="L3747" s="130"/>
      <c r="M3747" s="130"/>
    </row>
    <row r="3748" spans="11:13" s="40" customFormat="1" x14ac:dyDescent="0.25">
      <c r="K3748" s="130"/>
      <c r="L3748" s="130"/>
      <c r="M3748" s="130"/>
    </row>
    <row r="3749" spans="11:13" s="40" customFormat="1" x14ac:dyDescent="0.25">
      <c r="K3749" s="130"/>
      <c r="L3749" s="130"/>
      <c r="M3749" s="130"/>
    </row>
    <row r="3750" spans="11:13" s="40" customFormat="1" x14ac:dyDescent="0.25">
      <c r="K3750" s="130"/>
      <c r="L3750" s="130"/>
      <c r="M3750" s="130"/>
    </row>
    <row r="3751" spans="11:13" s="40" customFormat="1" x14ac:dyDescent="0.25">
      <c r="K3751" s="130"/>
      <c r="L3751" s="130"/>
      <c r="M3751" s="130"/>
    </row>
    <row r="3752" spans="11:13" s="40" customFormat="1" x14ac:dyDescent="0.25">
      <c r="K3752" s="130"/>
      <c r="L3752" s="130"/>
      <c r="M3752" s="130"/>
    </row>
    <row r="3753" spans="11:13" s="40" customFormat="1" x14ac:dyDescent="0.25">
      <c r="K3753" s="130"/>
      <c r="L3753" s="130"/>
      <c r="M3753" s="130"/>
    </row>
    <row r="3754" spans="11:13" s="40" customFormat="1" x14ac:dyDescent="0.25">
      <c r="K3754" s="130"/>
      <c r="L3754" s="130"/>
      <c r="M3754" s="130"/>
    </row>
    <row r="3755" spans="11:13" s="40" customFormat="1" x14ac:dyDescent="0.25">
      <c r="K3755" s="130"/>
      <c r="L3755" s="130"/>
      <c r="M3755" s="130"/>
    </row>
    <row r="3756" spans="11:13" s="40" customFormat="1" x14ac:dyDescent="0.25">
      <c r="K3756" s="130"/>
      <c r="L3756" s="130"/>
      <c r="M3756" s="130"/>
    </row>
    <row r="3757" spans="11:13" s="40" customFormat="1" x14ac:dyDescent="0.25">
      <c r="K3757" s="130"/>
      <c r="L3757" s="130"/>
      <c r="M3757" s="130"/>
    </row>
    <row r="3758" spans="11:13" s="40" customFormat="1" x14ac:dyDescent="0.25">
      <c r="K3758" s="130"/>
      <c r="L3758" s="130"/>
      <c r="M3758" s="130"/>
    </row>
    <row r="3759" spans="11:13" s="40" customFormat="1" x14ac:dyDescent="0.25">
      <c r="K3759" s="130"/>
      <c r="L3759" s="130"/>
      <c r="M3759" s="130"/>
    </row>
    <row r="3760" spans="11:13" s="40" customFormat="1" x14ac:dyDescent="0.25">
      <c r="K3760" s="130"/>
      <c r="L3760" s="130"/>
      <c r="M3760" s="130"/>
    </row>
    <row r="3761" spans="11:13" s="40" customFormat="1" x14ac:dyDescent="0.25">
      <c r="K3761" s="130"/>
      <c r="L3761" s="130"/>
      <c r="M3761" s="130"/>
    </row>
    <row r="3762" spans="11:13" s="40" customFormat="1" x14ac:dyDescent="0.25">
      <c r="K3762" s="130"/>
      <c r="L3762" s="130"/>
      <c r="M3762" s="130"/>
    </row>
    <row r="3763" spans="11:13" s="40" customFormat="1" x14ac:dyDescent="0.25">
      <c r="K3763" s="130"/>
      <c r="L3763" s="130"/>
      <c r="M3763" s="130"/>
    </row>
    <row r="3764" spans="11:13" s="40" customFormat="1" x14ac:dyDescent="0.25">
      <c r="K3764" s="130"/>
      <c r="L3764" s="130"/>
      <c r="M3764" s="130"/>
    </row>
    <row r="3765" spans="11:13" s="40" customFormat="1" x14ac:dyDescent="0.25">
      <c r="K3765" s="130"/>
      <c r="L3765" s="130"/>
      <c r="M3765" s="130"/>
    </row>
    <row r="3766" spans="11:13" s="40" customFormat="1" x14ac:dyDescent="0.25">
      <c r="K3766" s="130"/>
      <c r="L3766" s="130"/>
      <c r="M3766" s="130"/>
    </row>
    <row r="3767" spans="11:13" s="40" customFormat="1" x14ac:dyDescent="0.25">
      <c r="K3767" s="130"/>
      <c r="L3767" s="130"/>
      <c r="M3767" s="130"/>
    </row>
    <row r="3768" spans="11:13" s="40" customFormat="1" x14ac:dyDescent="0.25">
      <c r="K3768" s="130"/>
      <c r="L3768" s="130"/>
      <c r="M3768" s="130"/>
    </row>
    <row r="3769" spans="11:13" s="40" customFormat="1" x14ac:dyDescent="0.25">
      <c r="K3769" s="130"/>
      <c r="L3769" s="130"/>
      <c r="M3769" s="130"/>
    </row>
    <row r="3770" spans="11:13" s="40" customFormat="1" x14ac:dyDescent="0.25">
      <c r="K3770" s="130"/>
      <c r="L3770" s="130"/>
      <c r="M3770" s="130"/>
    </row>
    <row r="3771" spans="11:13" s="40" customFormat="1" x14ac:dyDescent="0.25">
      <c r="K3771" s="130"/>
      <c r="L3771" s="130"/>
      <c r="M3771" s="130"/>
    </row>
    <row r="3772" spans="11:13" s="40" customFormat="1" x14ac:dyDescent="0.25">
      <c r="K3772" s="130"/>
      <c r="L3772" s="130"/>
      <c r="M3772" s="130"/>
    </row>
    <row r="3773" spans="11:13" s="40" customFormat="1" x14ac:dyDescent="0.25">
      <c r="K3773" s="130"/>
      <c r="L3773" s="130"/>
      <c r="M3773" s="130"/>
    </row>
    <row r="3774" spans="11:13" s="40" customFormat="1" x14ac:dyDescent="0.25">
      <c r="K3774" s="130"/>
      <c r="L3774" s="130"/>
      <c r="M3774" s="130"/>
    </row>
    <row r="3775" spans="11:13" s="40" customFormat="1" x14ac:dyDescent="0.25">
      <c r="K3775" s="130"/>
      <c r="L3775" s="130"/>
      <c r="M3775" s="130"/>
    </row>
    <row r="3776" spans="11:13" s="40" customFormat="1" x14ac:dyDescent="0.25">
      <c r="K3776" s="130"/>
      <c r="L3776" s="130"/>
      <c r="M3776" s="130"/>
    </row>
    <row r="3777" spans="11:13" s="40" customFormat="1" x14ac:dyDescent="0.25">
      <c r="K3777" s="130"/>
      <c r="L3777" s="130"/>
      <c r="M3777" s="130"/>
    </row>
    <row r="3778" spans="11:13" s="40" customFormat="1" x14ac:dyDescent="0.25">
      <c r="K3778" s="130"/>
      <c r="L3778" s="130"/>
      <c r="M3778" s="130"/>
    </row>
    <row r="3779" spans="11:13" s="40" customFormat="1" x14ac:dyDescent="0.25">
      <c r="K3779" s="130"/>
      <c r="L3779" s="130"/>
      <c r="M3779" s="130"/>
    </row>
    <row r="3780" spans="11:13" s="40" customFormat="1" x14ac:dyDescent="0.25">
      <c r="K3780" s="130"/>
      <c r="L3780" s="130"/>
      <c r="M3780" s="130"/>
    </row>
    <row r="3781" spans="11:13" s="40" customFormat="1" x14ac:dyDescent="0.25">
      <c r="K3781" s="130"/>
      <c r="L3781" s="130"/>
      <c r="M3781" s="130"/>
    </row>
    <row r="3782" spans="11:13" s="40" customFormat="1" x14ac:dyDescent="0.25">
      <c r="K3782" s="130"/>
      <c r="L3782" s="130"/>
      <c r="M3782" s="130"/>
    </row>
    <row r="3783" spans="11:13" s="40" customFormat="1" x14ac:dyDescent="0.25">
      <c r="K3783" s="130"/>
      <c r="L3783" s="130"/>
      <c r="M3783" s="130"/>
    </row>
    <row r="3784" spans="11:13" s="40" customFormat="1" x14ac:dyDescent="0.25">
      <c r="K3784" s="130"/>
      <c r="L3784" s="130"/>
      <c r="M3784" s="130"/>
    </row>
    <row r="3785" spans="11:13" s="40" customFormat="1" x14ac:dyDescent="0.25">
      <c r="K3785" s="130"/>
      <c r="L3785" s="130"/>
      <c r="M3785" s="130"/>
    </row>
    <row r="3786" spans="11:13" s="40" customFormat="1" x14ac:dyDescent="0.25">
      <c r="K3786" s="130"/>
      <c r="L3786" s="130"/>
      <c r="M3786" s="130"/>
    </row>
    <row r="3787" spans="11:13" s="40" customFormat="1" x14ac:dyDescent="0.25">
      <c r="K3787" s="130"/>
      <c r="L3787" s="130"/>
      <c r="M3787" s="130"/>
    </row>
    <row r="3788" spans="11:13" s="40" customFormat="1" x14ac:dyDescent="0.25">
      <c r="K3788" s="130"/>
      <c r="L3788" s="130"/>
      <c r="M3788" s="130"/>
    </row>
    <row r="3789" spans="11:13" s="40" customFormat="1" x14ac:dyDescent="0.25">
      <c r="K3789" s="130"/>
      <c r="L3789" s="130"/>
      <c r="M3789" s="130"/>
    </row>
    <row r="3790" spans="11:13" s="40" customFormat="1" x14ac:dyDescent="0.25">
      <c r="K3790" s="130"/>
      <c r="L3790" s="130"/>
      <c r="M3790" s="130"/>
    </row>
    <row r="3791" spans="11:13" s="40" customFormat="1" x14ac:dyDescent="0.25">
      <c r="K3791" s="130"/>
      <c r="L3791" s="130"/>
      <c r="M3791" s="130"/>
    </row>
    <row r="3792" spans="11:13" s="40" customFormat="1" x14ac:dyDescent="0.25">
      <c r="K3792" s="130"/>
      <c r="L3792" s="130"/>
      <c r="M3792" s="130"/>
    </row>
    <row r="3793" spans="11:13" s="40" customFormat="1" x14ac:dyDescent="0.25">
      <c r="K3793" s="130"/>
      <c r="L3793" s="130"/>
      <c r="M3793" s="130"/>
    </row>
    <row r="3794" spans="11:13" s="40" customFormat="1" x14ac:dyDescent="0.25">
      <c r="K3794" s="130"/>
      <c r="L3794" s="130"/>
      <c r="M3794" s="130"/>
    </row>
    <row r="3795" spans="11:13" s="40" customFormat="1" x14ac:dyDescent="0.25">
      <c r="K3795" s="130"/>
      <c r="L3795" s="130"/>
      <c r="M3795" s="130"/>
    </row>
    <row r="3796" spans="11:13" s="40" customFormat="1" x14ac:dyDescent="0.25">
      <c r="K3796" s="130"/>
      <c r="L3796" s="130"/>
      <c r="M3796" s="130"/>
    </row>
    <row r="3797" spans="11:13" s="40" customFormat="1" x14ac:dyDescent="0.25">
      <c r="K3797" s="130"/>
      <c r="L3797" s="130"/>
      <c r="M3797" s="130"/>
    </row>
    <row r="3798" spans="11:13" s="40" customFormat="1" x14ac:dyDescent="0.25">
      <c r="K3798" s="130"/>
      <c r="L3798" s="130"/>
      <c r="M3798" s="130"/>
    </row>
    <row r="3799" spans="11:13" s="40" customFormat="1" x14ac:dyDescent="0.25">
      <c r="K3799" s="130"/>
      <c r="L3799" s="130"/>
      <c r="M3799" s="130"/>
    </row>
    <row r="3800" spans="11:13" s="40" customFormat="1" x14ac:dyDescent="0.25">
      <c r="K3800" s="130"/>
      <c r="L3800" s="130"/>
      <c r="M3800" s="130"/>
    </row>
    <row r="3801" spans="11:13" s="40" customFormat="1" x14ac:dyDescent="0.25">
      <c r="K3801" s="130"/>
      <c r="L3801" s="130"/>
      <c r="M3801" s="130"/>
    </row>
    <row r="3802" spans="11:13" s="40" customFormat="1" x14ac:dyDescent="0.25">
      <c r="K3802" s="130"/>
      <c r="L3802" s="130"/>
      <c r="M3802" s="130"/>
    </row>
    <row r="3803" spans="11:13" s="40" customFormat="1" x14ac:dyDescent="0.25">
      <c r="K3803" s="130"/>
      <c r="L3803" s="130"/>
      <c r="M3803" s="130"/>
    </row>
    <row r="3804" spans="11:13" s="40" customFormat="1" x14ac:dyDescent="0.25">
      <c r="K3804" s="130"/>
      <c r="L3804" s="130"/>
      <c r="M3804" s="130"/>
    </row>
    <row r="3805" spans="11:13" s="40" customFormat="1" x14ac:dyDescent="0.25">
      <c r="K3805" s="130"/>
      <c r="L3805" s="130"/>
      <c r="M3805" s="130"/>
    </row>
    <row r="3806" spans="11:13" s="40" customFormat="1" x14ac:dyDescent="0.25">
      <c r="K3806" s="130"/>
      <c r="L3806" s="130"/>
      <c r="M3806" s="130"/>
    </row>
    <row r="3807" spans="11:13" s="40" customFormat="1" x14ac:dyDescent="0.25">
      <c r="K3807" s="130"/>
      <c r="L3807" s="130"/>
      <c r="M3807" s="130"/>
    </row>
    <row r="3808" spans="11:13" s="40" customFormat="1" x14ac:dyDescent="0.25">
      <c r="K3808" s="130"/>
      <c r="L3808" s="130"/>
      <c r="M3808" s="130"/>
    </row>
    <row r="3809" spans="11:13" s="40" customFormat="1" x14ac:dyDescent="0.25">
      <c r="K3809" s="130"/>
      <c r="L3809" s="130"/>
      <c r="M3809" s="130"/>
    </row>
    <row r="3810" spans="11:13" s="40" customFormat="1" x14ac:dyDescent="0.25">
      <c r="K3810" s="130"/>
      <c r="L3810" s="130"/>
      <c r="M3810" s="130"/>
    </row>
    <row r="3811" spans="11:13" s="40" customFormat="1" x14ac:dyDescent="0.25">
      <c r="K3811" s="130"/>
      <c r="L3811" s="130"/>
      <c r="M3811" s="130"/>
    </row>
    <row r="3812" spans="11:13" s="40" customFormat="1" x14ac:dyDescent="0.25">
      <c r="K3812" s="130"/>
      <c r="L3812" s="130"/>
      <c r="M3812" s="130"/>
    </row>
    <row r="3813" spans="11:13" s="40" customFormat="1" x14ac:dyDescent="0.25">
      <c r="K3813" s="130"/>
      <c r="L3813" s="130"/>
      <c r="M3813" s="130"/>
    </row>
    <row r="3814" spans="11:13" s="40" customFormat="1" x14ac:dyDescent="0.25">
      <c r="K3814" s="130"/>
      <c r="L3814" s="130"/>
      <c r="M3814" s="130"/>
    </row>
    <row r="3815" spans="11:13" s="40" customFormat="1" x14ac:dyDescent="0.25">
      <c r="K3815" s="130"/>
      <c r="L3815" s="130"/>
      <c r="M3815" s="130"/>
    </row>
    <row r="3816" spans="11:13" s="40" customFormat="1" x14ac:dyDescent="0.25">
      <c r="K3816" s="130"/>
      <c r="L3816" s="130"/>
      <c r="M3816" s="130"/>
    </row>
    <row r="3817" spans="11:13" s="40" customFormat="1" x14ac:dyDescent="0.25">
      <c r="K3817" s="130"/>
      <c r="L3817" s="130"/>
      <c r="M3817" s="130"/>
    </row>
    <row r="3818" spans="11:13" s="40" customFormat="1" x14ac:dyDescent="0.25">
      <c r="K3818" s="130"/>
      <c r="L3818" s="130"/>
      <c r="M3818" s="130"/>
    </row>
    <row r="3819" spans="11:13" s="40" customFormat="1" x14ac:dyDescent="0.25">
      <c r="K3819" s="130"/>
      <c r="L3819" s="130"/>
      <c r="M3819" s="130"/>
    </row>
    <row r="3820" spans="11:13" s="40" customFormat="1" x14ac:dyDescent="0.25">
      <c r="K3820" s="130"/>
      <c r="L3820" s="130"/>
      <c r="M3820" s="130"/>
    </row>
    <row r="3821" spans="11:13" s="40" customFormat="1" x14ac:dyDescent="0.25">
      <c r="K3821" s="130"/>
      <c r="L3821" s="130"/>
      <c r="M3821" s="130"/>
    </row>
    <row r="3822" spans="11:13" s="40" customFormat="1" x14ac:dyDescent="0.25">
      <c r="K3822" s="130"/>
      <c r="L3822" s="130"/>
      <c r="M3822" s="130"/>
    </row>
    <row r="3823" spans="11:13" s="40" customFormat="1" x14ac:dyDescent="0.25">
      <c r="K3823" s="130"/>
      <c r="L3823" s="130"/>
      <c r="M3823" s="130"/>
    </row>
    <row r="3824" spans="11:13" s="40" customFormat="1" x14ac:dyDescent="0.25">
      <c r="K3824" s="130"/>
      <c r="L3824" s="130"/>
      <c r="M3824" s="130"/>
    </row>
    <row r="3825" spans="11:13" s="40" customFormat="1" x14ac:dyDescent="0.25">
      <c r="K3825" s="130"/>
      <c r="L3825" s="130"/>
      <c r="M3825" s="130"/>
    </row>
    <row r="3826" spans="11:13" s="40" customFormat="1" x14ac:dyDescent="0.25">
      <c r="K3826" s="130"/>
      <c r="L3826" s="130"/>
      <c r="M3826" s="130"/>
    </row>
    <row r="3827" spans="11:13" s="40" customFormat="1" x14ac:dyDescent="0.25">
      <c r="K3827" s="130"/>
      <c r="L3827" s="130"/>
      <c r="M3827" s="130"/>
    </row>
    <row r="3828" spans="11:13" s="40" customFormat="1" x14ac:dyDescent="0.25">
      <c r="K3828" s="130"/>
      <c r="L3828" s="130"/>
      <c r="M3828" s="130"/>
    </row>
    <row r="3829" spans="11:13" s="40" customFormat="1" x14ac:dyDescent="0.25">
      <c r="K3829" s="130"/>
      <c r="L3829" s="130"/>
      <c r="M3829" s="130"/>
    </row>
    <row r="3830" spans="11:13" s="40" customFormat="1" x14ac:dyDescent="0.25">
      <c r="K3830" s="130"/>
      <c r="L3830" s="130"/>
      <c r="M3830" s="130"/>
    </row>
    <row r="3831" spans="11:13" s="40" customFormat="1" x14ac:dyDescent="0.25">
      <c r="K3831" s="130"/>
      <c r="L3831" s="130"/>
      <c r="M3831" s="130"/>
    </row>
    <row r="3832" spans="11:13" s="40" customFormat="1" x14ac:dyDescent="0.25">
      <c r="K3832" s="130"/>
      <c r="L3832" s="130"/>
      <c r="M3832" s="130"/>
    </row>
    <row r="3833" spans="11:13" s="40" customFormat="1" x14ac:dyDescent="0.25">
      <c r="K3833" s="130"/>
      <c r="L3833" s="130"/>
      <c r="M3833" s="130"/>
    </row>
    <row r="3834" spans="11:13" s="40" customFormat="1" x14ac:dyDescent="0.25">
      <c r="K3834" s="130"/>
      <c r="L3834" s="130"/>
      <c r="M3834" s="130"/>
    </row>
    <row r="3835" spans="11:13" s="40" customFormat="1" x14ac:dyDescent="0.25">
      <c r="K3835" s="130"/>
      <c r="L3835" s="130"/>
      <c r="M3835" s="130"/>
    </row>
    <row r="3836" spans="11:13" s="40" customFormat="1" x14ac:dyDescent="0.25">
      <c r="K3836" s="130"/>
      <c r="L3836" s="130"/>
      <c r="M3836" s="130"/>
    </row>
    <row r="3837" spans="11:13" s="40" customFormat="1" x14ac:dyDescent="0.25">
      <c r="K3837" s="130"/>
      <c r="L3837" s="130"/>
      <c r="M3837" s="130"/>
    </row>
    <row r="3838" spans="11:13" s="40" customFormat="1" x14ac:dyDescent="0.25">
      <c r="K3838" s="130"/>
      <c r="L3838" s="130"/>
      <c r="M3838" s="130"/>
    </row>
    <row r="3839" spans="11:13" s="40" customFormat="1" x14ac:dyDescent="0.25">
      <c r="K3839" s="130"/>
      <c r="L3839" s="130"/>
      <c r="M3839" s="130"/>
    </row>
    <row r="3840" spans="11:13" s="40" customFormat="1" x14ac:dyDescent="0.25">
      <c r="K3840" s="130"/>
      <c r="L3840" s="130"/>
      <c r="M3840" s="130"/>
    </row>
    <row r="3841" spans="11:13" s="40" customFormat="1" x14ac:dyDescent="0.25">
      <c r="K3841" s="130"/>
      <c r="L3841" s="130"/>
      <c r="M3841" s="130"/>
    </row>
    <row r="3842" spans="11:13" s="40" customFormat="1" x14ac:dyDescent="0.25">
      <c r="K3842" s="130"/>
      <c r="L3842" s="130"/>
      <c r="M3842" s="130"/>
    </row>
    <row r="3843" spans="11:13" s="40" customFormat="1" x14ac:dyDescent="0.25">
      <c r="K3843" s="130"/>
      <c r="L3843" s="130"/>
      <c r="M3843" s="130"/>
    </row>
    <row r="3844" spans="11:13" s="40" customFormat="1" x14ac:dyDescent="0.25">
      <c r="K3844" s="130"/>
      <c r="L3844" s="130"/>
      <c r="M3844" s="130"/>
    </row>
    <row r="3845" spans="11:13" s="40" customFormat="1" x14ac:dyDescent="0.25">
      <c r="K3845" s="130"/>
      <c r="L3845" s="130"/>
      <c r="M3845" s="130"/>
    </row>
    <row r="3846" spans="11:13" s="40" customFormat="1" x14ac:dyDescent="0.25">
      <c r="K3846" s="130"/>
      <c r="L3846" s="130"/>
      <c r="M3846" s="130"/>
    </row>
    <row r="3847" spans="11:13" s="40" customFormat="1" x14ac:dyDescent="0.25">
      <c r="K3847" s="130"/>
      <c r="L3847" s="130"/>
      <c r="M3847" s="130"/>
    </row>
    <row r="3848" spans="11:13" s="40" customFormat="1" x14ac:dyDescent="0.25">
      <c r="K3848" s="130"/>
      <c r="L3848" s="130"/>
      <c r="M3848" s="130"/>
    </row>
    <row r="3849" spans="11:13" s="40" customFormat="1" x14ac:dyDescent="0.25">
      <c r="K3849" s="130"/>
      <c r="L3849" s="130"/>
      <c r="M3849" s="130"/>
    </row>
    <row r="3850" spans="11:13" s="40" customFormat="1" x14ac:dyDescent="0.25">
      <c r="K3850" s="130"/>
      <c r="L3850" s="130"/>
      <c r="M3850" s="130"/>
    </row>
    <row r="3851" spans="11:13" s="40" customFormat="1" x14ac:dyDescent="0.25">
      <c r="K3851" s="130"/>
      <c r="L3851" s="130"/>
      <c r="M3851" s="130"/>
    </row>
    <row r="3852" spans="11:13" s="40" customFormat="1" x14ac:dyDescent="0.25">
      <c r="K3852" s="130"/>
      <c r="L3852" s="130"/>
      <c r="M3852" s="130"/>
    </row>
    <row r="3853" spans="11:13" s="40" customFormat="1" x14ac:dyDescent="0.25">
      <c r="K3853" s="130"/>
      <c r="L3853" s="130"/>
      <c r="M3853" s="130"/>
    </row>
    <row r="3854" spans="11:13" s="40" customFormat="1" x14ac:dyDescent="0.25">
      <c r="K3854" s="130"/>
      <c r="L3854" s="130"/>
      <c r="M3854" s="130"/>
    </row>
    <row r="3855" spans="11:13" s="40" customFormat="1" x14ac:dyDescent="0.25">
      <c r="K3855" s="130"/>
      <c r="L3855" s="130"/>
      <c r="M3855" s="130"/>
    </row>
    <row r="3856" spans="11:13" s="40" customFormat="1" x14ac:dyDescent="0.25">
      <c r="K3856" s="130"/>
      <c r="L3856" s="130"/>
      <c r="M3856" s="130"/>
    </row>
    <row r="3857" spans="11:13" s="40" customFormat="1" x14ac:dyDescent="0.25">
      <c r="K3857" s="130"/>
      <c r="L3857" s="130"/>
      <c r="M3857" s="130"/>
    </row>
    <row r="3858" spans="11:13" s="40" customFormat="1" x14ac:dyDescent="0.25">
      <c r="K3858" s="130"/>
      <c r="L3858" s="130"/>
      <c r="M3858" s="130"/>
    </row>
    <row r="3859" spans="11:13" s="40" customFormat="1" x14ac:dyDescent="0.25">
      <c r="K3859" s="130"/>
      <c r="L3859" s="130"/>
      <c r="M3859" s="130"/>
    </row>
    <row r="3860" spans="11:13" s="40" customFormat="1" x14ac:dyDescent="0.25">
      <c r="K3860" s="130"/>
      <c r="L3860" s="130"/>
      <c r="M3860" s="130"/>
    </row>
    <row r="3861" spans="11:13" s="40" customFormat="1" x14ac:dyDescent="0.25">
      <c r="K3861" s="130"/>
      <c r="L3861" s="130"/>
      <c r="M3861" s="130"/>
    </row>
    <row r="3862" spans="11:13" s="40" customFormat="1" x14ac:dyDescent="0.25">
      <c r="K3862" s="130"/>
      <c r="L3862" s="130"/>
      <c r="M3862" s="130"/>
    </row>
    <row r="3863" spans="11:13" s="40" customFormat="1" x14ac:dyDescent="0.25">
      <c r="K3863" s="130"/>
      <c r="L3863" s="130"/>
      <c r="M3863" s="130"/>
    </row>
    <row r="3864" spans="11:13" s="40" customFormat="1" x14ac:dyDescent="0.25">
      <c r="K3864" s="130"/>
      <c r="L3864" s="130"/>
      <c r="M3864" s="130"/>
    </row>
    <row r="3865" spans="11:13" s="40" customFormat="1" x14ac:dyDescent="0.25">
      <c r="K3865" s="130"/>
      <c r="L3865" s="130"/>
      <c r="M3865" s="130"/>
    </row>
    <row r="3866" spans="11:13" s="40" customFormat="1" x14ac:dyDescent="0.25">
      <c r="K3866" s="130"/>
      <c r="L3866" s="130"/>
      <c r="M3866" s="130"/>
    </row>
    <row r="3867" spans="11:13" s="40" customFormat="1" x14ac:dyDescent="0.25">
      <c r="K3867" s="130"/>
      <c r="L3867" s="130"/>
      <c r="M3867" s="130"/>
    </row>
    <row r="3868" spans="11:13" s="40" customFormat="1" x14ac:dyDescent="0.25">
      <c r="K3868" s="130"/>
      <c r="L3868" s="130"/>
      <c r="M3868" s="130"/>
    </row>
    <row r="3869" spans="11:13" s="40" customFormat="1" x14ac:dyDescent="0.25">
      <c r="K3869" s="130"/>
      <c r="L3869" s="130"/>
      <c r="M3869" s="130"/>
    </row>
    <row r="3870" spans="11:13" s="40" customFormat="1" x14ac:dyDescent="0.25">
      <c r="K3870" s="130"/>
      <c r="L3870" s="130"/>
      <c r="M3870" s="130"/>
    </row>
    <row r="3871" spans="11:13" s="40" customFormat="1" x14ac:dyDescent="0.25">
      <c r="K3871" s="130"/>
      <c r="L3871" s="130"/>
      <c r="M3871" s="130"/>
    </row>
    <row r="3872" spans="11:13" s="40" customFormat="1" x14ac:dyDescent="0.25">
      <c r="K3872" s="130"/>
      <c r="L3872" s="130"/>
      <c r="M3872" s="130"/>
    </row>
    <row r="3873" spans="11:13" s="40" customFormat="1" x14ac:dyDescent="0.25">
      <c r="K3873" s="130"/>
      <c r="L3873" s="130"/>
      <c r="M3873" s="130"/>
    </row>
    <row r="3874" spans="11:13" s="40" customFormat="1" x14ac:dyDescent="0.25">
      <c r="K3874" s="130"/>
      <c r="L3874" s="130"/>
      <c r="M3874" s="130"/>
    </row>
    <row r="3875" spans="11:13" s="40" customFormat="1" x14ac:dyDescent="0.25">
      <c r="K3875" s="130"/>
      <c r="L3875" s="130"/>
      <c r="M3875" s="130"/>
    </row>
    <row r="3876" spans="11:13" s="40" customFormat="1" x14ac:dyDescent="0.25">
      <c r="K3876" s="130"/>
      <c r="L3876" s="130"/>
      <c r="M3876" s="130"/>
    </row>
    <row r="3877" spans="11:13" s="40" customFormat="1" x14ac:dyDescent="0.25">
      <c r="K3877" s="130"/>
      <c r="L3877" s="130"/>
      <c r="M3877" s="130"/>
    </row>
    <row r="3878" spans="11:13" s="40" customFormat="1" x14ac:dyDescent="0.25">
      <c r="K3878" s="130"/>
      <c r="L3878" s="130"/>
      <c r="M3878" s="130"/>
    </row>
    <row r="3879" spans="11:13" s="40" customFormat="1" x14ac:dyDescent="0.25">
      <c r="K3879" s="130"/>
      <c r="L3879" s="130"/>
      <c r="M3879" s="130"/>
    </row>
    <row r="3880" spans="11:13" s="40" customFormat="1" x14ac:dyDescent="0.25">
      <c r="K3880" s="130"/>
      <c r="L3880" s="130"/>
      <c r="M3880" s="130"/>
    </row>
    <row r="3881" spans="11:13" s="40" customFormat="1" x14ac:dyDescent="0.25">
      <c r="K3881" s="130"/>
      <c r="L3881" s="130"/>
      <c r="M3881" s="130"/>
    </row>
    <row r="3882" spans="11:13" s="40" customFormat="1" x14ac:dyDescent="0.25">
      <c r="K3882" s="130"/>
      <c r="L3882" s="130"/>
      <c r="M3882" s="130"/>
    </row>
    <row r="3883" spans="11:13" s="40" customFormat="1" x14ac:dyDescent="0.25">
      <c r="K3883" s="130"/>
      <c r="L3883" s="130"/>
      <c r="M3883" s="130"/>
    </row>
    <row r="3884" spans="11:13" s="40" customFormat="1" x14ac:dyDescent="0.25">
      <c r="K3884" s="130"/>
      <c r="L3884" s="130"/>
      <c r="M3884" s="130"/>
    </row>
    <row r="3885" spans="11:13" s="40" customFormat="1" x14ac:dyDescent="0.25">
      <c r="K3885" s="130"/>
      <c r="L3885" s="130"/>
      <c r="M3885" s="130"/>
    </row>
    <row r="3886" spans="11:13" s="40" customFormat="1" x14ac:dyDescent="0.25">
      <c r="K3886" s="130"/>
      <c r="L3886" s="130"/>
      <c r="M3886" s="130"/>
    </row>
    <row r="3887" spans="11:13" s="40" customFormat="1" x14ac:dyDescent="0.25">
      <c r="K3887" s="130"/>
      <c r="L3887" s="130"/>
      <c r="M3887" s="130"/>
    </row>
    <row r="3888" spans="11:13" s="40" customFormat="1" x14ac:dyDescent="0.25">
      <c r="K3888" s="130"/>
      <c r="L3888" s="130"/>
      <c r="M3888" s="130"/>
    </row>
    <row r="3889" spans="11:13" s="40" customFormat="1" x14ac:dyDescent="0.25">
      <c r="K3889" s="130"/>
      <c r="L3889" s="130"/>
      <c r="M3889" s="130"/>
    </row>
    <row r="3890" spans="11:13" s="40" customFormat="1" x14ac:dyDescent="0.25">
      <c r="K3890" s="130"/>
      <c r="L3890" s="130"/>
      <c r="M3890" s="130"/>
    </row>
    <row r="3891" spans="11:13" s="40" customFormat="1" x14ac:dyDescent="0.25">
      <c r="K3891" s="130"/>
      <c r="L3891" s="130"/>
      <c r="M3891" s="130"/>
    </row>
    <row r="3892" spans="11:13" s="40" customFormat="1" x14ac:dyDescent="0.25">
      <c r="K3892" s="130"/>
      <c r="L3892" s="130"/>
      <c r="M3892" s="130"/>
    </row>
    <row r="3893" spans="11:13" s="40" customFormat="1" x14ac:dyDescent="0.25">
      <c r="K3893" s="130"/>
      <c r="L3893" s="130"/>
      <c r="M3893" s="130"/>
    </row>
    <row r="3894" spans="11:13" s="40" customFormat="1" x14ac:dyDescent="0.25">
      <c r="K3894" s="130"/>
      <c r="L3894" s="130"/>
      <c r="M3894" s="130"/>
    </row>
    <row r="3895" spans="11:13" s="40" customFormat="1" x14ac:dyDescent="0.25">
      <c r="K3895" s="130"/>
      <c r="L3895" s="130"/>
      <c r="M3895" s="130"/>
    </row>
    <row r="3896" spans="11:13" s="40" customFormat="1" x14ac:dyDescent="0.25">
      <c r="K3896" s="130"/>
      <c r="L3896" s="130"/>
      <c r="M3896" s="130"/>
    </row>
    <row r="3897" spans="11:13" s="40" customFormat="1" x14ac:dyDescent="0.25">
      <c r="K3897" s="130"/>
      <c r="L3897" s="130"/>
      <c r="M3897" s="130"/>
    </row>
    <row r="3898" spans="11:13" s="40" customFormat="1" x14ac:dyDescent="0.25">
      <c r="K3898" s="130"/>
      <c r="L3898" s="130"/>
      <c r="M3898" s="130"/>
    </row>
    <row r="3899" spans="11:13" s="40" customFormat="1" x14ac:dyDescent="0.25">
      <c r="K3899" s="130"/>
      <c r="L3899" s="130"/>
      <c r="M3899" s="130"/>
    </row>
    <row r="3900" spans="11:13" s="40" customFormat="1" x14ac:dyDescent="0.25">
      <c r="K3900" s="130"/>
      <c r="L3900" s="130"/>
      <c r="M3900" s="130"/>
    </row>
    <row r="3901" spans="11:13" s="40" customFormat="1" x14ac:dyDescent="0.25">
      <c r="K3901" s="130"/>
      <c r="L3901" s="130"/>
      <c r="M3901" s="130"/>
    </row>
    <row r="3902" spans="11:13" s="40" customFormat="1" x14ac:dyDescent="0.25">
      <c r="K3902" s="130"/>
      <c r="L3902" s="130"/>
      <c r="M3902" s="130"/>
    </row>
    <row r="3903" spans="11:13" s="40" customFormat="1" x14ac:dyDescent="0.25">
      <c r="K3903" s="130"/>
      <c r="L3903" s="130"/>
      <c r="M3903" s="130"/>
    </row>
    <row r="3904" spans="11:13" s="40" customFormat="1" x14ac:dyDescent="0.25">
      <c r="K3904" s="130"/>
      <c r="L3904" s="130"/>
      <c r="M3904" s="130"/>
    </row>
    <row r="3905" spans="11:13" s="40" customFormat="1" x14ac:dyDescent="0.25">
      <c r="K3905" s="130"/>
      <c r="L3905" s="130"/>
      <c r="M3905" s="130"/>
    </row>
    <row r="3906" spans="11:13" s="40" customFormat="1" x14ac:dyDescent="0.25">
      <c r="K3906" s="130"/>
      <c r="L3906" s="130"/>
      <c r="M3906" s="130"/>
    </row>
    <row r="3907" spans="11:13" s="40" customFormat="1" x14ac:dyDescent="0.25">
      <c r="K3907" s="130"/>
      <c r="L3907" s="130"/>
      <c r="M3907" s="130"/>
    </row>
    <row r="3908" spans="11:13" s="40" customFormat="1" x14ac:dyDescent="0.25">
      <c r="K3908" s="130"/>
      <c r="L3908" s="130"/>
      <c r="M3908" s="130"/>
    </row>
    <row r="3909" spans="11:13" s="40" customFormat="1" x14ac:dyDescent="0.25">
      <c r="K3909" s="130"/>
      <c r="L3909" s="130"/>
      <c r="M3909" s="130"/>
    </row>
    <row r="3910" spans="11:13" s="40" customFormat="1" x14ac:dyDescent="0.25">
      <c r="K3910" s="130"/>
      <c r="L3910" s="130"/>
      <c r="M3910" s="130"/>
    </row>
    <row r="3911" spans="11:13" s="40" customFormat="1" x14ac:dyDescent="0.25">
      <c r="K3911" s="130"/>
      <c r="L3911" s="130"/>
      <c r="M3911" s="130"/>
    </row>
    <row r="3912" spans="11:13" s="40" customFormat="1" x14ac:dyDescent="0.25">
      <c r="K3912" s="130"/>
      <c r="L3912" s="130"/>
      <c r="M3912" s="130"/>
    </row>
    <row r="3913" spans="11:13" s="40" customFormat="1" x14ac:dyDescent="0.25">
      <c r="K3913" s="130"/>
      <c r="L3913" s="130"/>
      <c r="M3913" s="130"/>
    </row>
    <row r="3914" spans="11:13" s="40" customFormat="1" x14ac:dyDescent="0.25">
      <c r="K3914" s="130"/>
      <c r="L3914" s="130"/>
      <c r="M3914" s="130"/>
    </row>
    <row r="3915" spans="11:13" s="40" customFormat="1" x14ac:dyDescent="0.25">
      <c r="K3915" s="130"/>
      <c r="L3915" s="130"/>
      <c r="M3915" s="130"/>
    </row>
    <row r="3916" spans="11:13" s="40" customFormat="1" x14ac:dyDescent="0.25">
      <c r="K3916" s="130"/>
      <c r="L3916" s="130"/>
      <c r="M3916" s="130"/>
    </row>
    <row r="3917" spans="11:13" s="40" customFormat="1" x14ac:dyDescent="0.25">
      <c r="K3917" s="130"/>
      <c r="L3917" s="130"/>
      <c r="M3917" s="130"/>
    </row>
    <row r="3918" spans="11:13" s="40" customFormat="1" x14ac:dyDescent="0.25">
      <c r="K3918" s="130"/>
      <c r="L3918" s="130"/>
      <c r="M3918" s="130"/>
    </row>
    <row r="3919" spans="11:13" s="40" customFormat="1" x14ac:dyDescent="0.25">
      <c r="K3919" s="130"/>
      <c r="L3919" s="130"/>
      <c r="M3919" s="130"/>
    </row>
    <row r="3920" spans="11:13" s="40" customFormat="1" x14ac:dyDescent="0.25">
      <c r="K3920" s="130"/>
      <c r="L3920" s="130"/>
      <c r="M3920" s="130"/>
    </row>
    <row r="3921" spans="11:13" s="40" customFormat="1" x14ac:dyDescent="0.25">
      <c r="K3921" s="130"/>
      <c r="L3921" s="130"/>
      <c r="M3921" s="130"/>
    </row>
    <row r="3922" spans="11:13" s="40" customFormat="1" x14ac:dyDescent="0.25">
      <c r="K3922" s="130"/>
      <c r="L3922" s="130"/>
      <c r="M3922" s="130"/>
    </row>
    <row r="3923" spans="11:13" s="40" customFormat="1" x14ac:dyDescent="0.25">
      <c r="K3923" s="130"/>
      <c r="L3923" s="130"/>
      <c r="M3923" s="130"/>
    </row>
    <row r="3924" spans="11:13" s="40" customFormat="1" x14ac:dyDescent="0.25">
      <c r="K3924" s="130"/>
      <c r="L3924" s="130"/>
      <c r="M3924" s="130"/>
    </row>
    <row r="3925" spans="11:13" s="40" customFormat="1" x14ac:dyDescent="0.25">
      <c r="K3925" s="130"/>
      <c r="L3925" s="130"/>
      <c r="M3925" s="130"/>
    </row>
    <row r="3926" spans="11:13" s="40" customFormat="1" x14ac:dyDescent="0.25">
      <c r="K3926" s="130"/>
      <c r="L3926" s="130"/>
      <c r="M3926" s="130"/>
    </row>
    <row r="3927" spans="11:13" s="40" customFormat="1" x14ac:dyDescent="0.25">
      <c r="K3927" s="130"/>
      <c r="L3927" s="130"/>
      <c r="M3927" s="130"/>
    </row>
    <row r="3928" spans="11:13" s="40" customFormat="1" x14ac:dyDescent="0.25">
      <c r="K3928" s="130"/>
      <c r="L3928" s="130"/>
      <c r="M3928" s="130"/>
    </row>
    <row r="3929" spans="11:13" s="40" customFormat="1" x14ac:dyDescent="0.25">
      <c r="K3929" s="130"/>
      <c r="L3929" s="130"/>
      <c r="M3929" s="130"/>
    </row>
    <row r="3930" spans="11:13" s="40" customFormat="1" x14ac:dyDescent="0.25">
      <c r="K3930" s="130"/>
      <c r="L3930" s="130"/>
      <c r="M3930" s="130"/>
    </row>
    <row r="3931" spans="11:13" s="40" customFormat="1" x14ac:dyDescent="0.25">
      <c r="K3931" s="130"/>
      <c r="L3931" s="130"/>
      <c r="M3931" s="130"/>
    </row>
    <row r="3932" spans="11:13" s="40" customFormat="1" x14ac:dyDescent="0.25">
      <c r="K3932" s="130"/>
      <c r="L3932" s="130"/>
      <c r="M3932" s="130"/>
    </row>
    <row r="3933" spans="11:13" s="40" customFormat="1" x14ac:dyDescent="0.25">
      <c r="K3933" s="130"/>
      <c r="L3933" s="130"/>
      <c r="M3933" s="130"/>
    </row>
    <row r="3934" spans="11:13" s="40" customFormat="1" x14ac:dyDescent="0.25">
      <c r="K3934" s="130"/>
      <c r="L3934" s="130"/>
      <c r="M3934" s="130"/>
    </row>
    <row r="3935" spans="11:13" s="40" customFormat="1" x14ac:dyDescent="0.25">
      <c r="K3935" s="130"/>
      <c r="L3935" s="130"/>
      <c r="M3935" s="130"/>
    </row>
    <row r="3936" spans="11:13" s="40" customFormat="1" x14ac:dyDescent="0.25">
      <c r="K3936" s="130"/>
      <c r="L3936" s="130"/>
      <c r="M3936" s="130"/>
    </row>
    <row r="3937" spans="11:13" s="40" customFormat="1" x14ac:dyDescent="0.25">
      <c r="K3937" s="130"/>
      <c r="L3937" s="130"/>
      <c r="M3937" s="130"/>
    </row>
    <row r="3938" spans="11:13" s="40" customFormat="1" x14ac:dyDescent="0.25">
      <c r="K3938" s="130"/>
      <c r="L3938" s="130"/>
      <c r="M3938" s="130"/>
    </row>
    <row r="3939" spans="11:13" s="40" customFormat="1" x14ac:dyDescent="0.25">
      <c r="K3939" s="130"/>
      <c r="L3939" s="130"/>
      <c r="M3939" s="130"/>
    </row>
    <row r="3940" spans="11:13" s="40" customFormat="1" x14ac:dyDescent="0.25">
      <c r="K3940" s="130"/>
      <c r="L3940" s="130"/>
      <c r="M3940" s="130"/>
    </row>
    <row r="3941" spans="11:13" s="40" customFormat="1" x14ac:dyDescent="0.25">
      <c r="K3941" s="130"/>
      <c r="L3941" s="130"/>
      <c r="M3941" s="130"/>
    </row>
    <row r="3942" spans="11:13" s="40" customFormat="1" x14ac:dyDescent="0.25">
      <c r="K3942" s="130"/>
      <c r="L3942" s="130"/>
      <c r="M3942" s="130"/>
    </row>
    <row r="3943" spans="11:13" s="40" customFormat="1" x14ac:dyDescent="0.25">
      <c r="K3943" s="130"/>
      <c r="L3943" s="130"/>
      <c r="M3943" s="130"/>
    </row>
    <row r="3944" spans="11:13" s="40" customFormat="1" x14ac:dyDescent="0.25">
      <c r="K3944" s="130"/>
      <c r="L3944" s="130"/>
      <c r="M3944" s="130"/>
    </row>
    <row r="3945" spans="11:13" s="40" customFormat="1" x14ac:dyDescent="0.25">
      <c r="K3945" s="130"/>
      <c r="L3945" s="130"/>
      <c r="M3945" s="130"/>
    </row>
    <row r="3946" spans="11:13" s="40" customFormat="1" x14ac:dyDescent="0.25">
      <c r="K3946" s="130"/>
      <c r="L3946" s="130"/>
      <c r="M3946" s="130"/>
    </row>
    <row r="3947" spans="11:13" s="40" customFormat="1" x14ac:dyDescent="0.25">
      <c r="K3947" s="130"/>
      <c r="L3947" s="130"/>
      <c r="M3947" s="130"/>
    </row>
    <row r="3948" spans="11:13" s="40" customFormat="1" x14ac:dyDescent="0.25">
      <c r="K3948" s="130"/>
      <c r="L3948" s="130"/>
      <c r="M3948" s="130"/>
    </row>
    <row r="3949" spans="11:13" s="40" customFormat="1" x14ac:dyDescent="0.25">
      <c r="K3949" s="130"/>
      <c r="L3949" s="130"/>
      <c r="M3949" s="130"/>
    </row>
    <row r="3950" spans="11:13" s="40" customFormat="1" x14ac:dyDescent="0.25">
      <c r="K3950" s="130"/>
      <c r="L3950" s="130"/>
      <c r="M3950" s="130"/>
    </row>
    <row r="3951" spans="11:13" s="40" customFormat="1" x14ac:dyDescent="0.25">
      <c r="K3951" s="130"/>
      <c r="L3951" s="130"/>
      <c r="M3951" s="130"/>
    </row>
    <row r="3952" spans="11:13" s="40" customFormat="1" x14ac:dyDescent="0.25">
      <c r="K3952" s="130"/>
      <c r="L3952" s="130"/>
      <c r="M3952" s="130"/>
    </row>
    <row r="3953" spans="11:13" s="40" customFormat="1" x14ac:dyDescent="0.25">
      <c r="K3953" s="130"/>
      <c r="L3953" s="130"/>
      <c r="M3953" s="130"/>
    </row>
    <row r="3954" spans="11:13" s="40" customFormat="1" x14ac:dyDescent="0.25">
      <c r="K3954" s="130"/>
      <c r="L3954" s="130"/>
      <c r="M3954" s="130"/>
    </row>
    <row r="3955" spans="11:13" s="40" customFormat="1" x14ac:dyDescent="0.25">
      <c r="K3955" s="130"/>
      <c r="L3955" s="130"/>
      <c r="M3955" s="130"/>
    </row>
    <row r="3956" spans="11:13" s="40" customFormat="1" x14ac:dyDescent="0.25">
      <c r="K3956" s="130"/>
      <c r="L3956" s="130"/>
      <c r="M3956" s="130"/>
    </row>
    <row r="3957" spans="11:13" s="40" customFormat="1" x14ac:dyDescent="0.25">
      <c r="K3957" s="130"/>
      <c r="L3957" s="130"/>
      <c r="M3957" s="130"/>
    </row>
    <row r="3958" spans="11:13" s="40" customFormat="1" x14ac:dyDescent="0.25">
      <c r="K3958" s="130"/>
      <c r="L3958" s="130"/>
      <c r="M3958" s="130"/>
    </row>
    <row r="3959" spans="11:13" s="40" customFormat="1" x14ac:dyDescent="0.25">
      <c r="K3959" s="130"/>
      <c r="L3959" s="130"/>
      <c r="M3959" s="130"/>
    </row>
    <row r="3960" spans="11:13" s="40" customFormat="1" x14ac:dyDescent="0.25">
      <c r="K3960" s="130"/>
      <c r="L3960" s="130"/>
      <c r="M3960" s="130"/>
    </row>
    <row r="3961" spans="11:13" s="40" customFormat="1" x14ac:dyDescent="0.25">
      <c r="K3961" s="130"/>
      <c r="L3961" s="130"/>
      <c r="M3961" s="130"/>
    </row>
    <row r="3962" spans="11:13" s="40" customFormat="1" x14ac:dyDescent="0.25">
      <c r="K3962" s="130"/>
      <c r="L3962" s="130"/>
      <c r="M3962" s="130"/>
    </row>
    <row r="3963" spans="11:13" s="40" customFormat="1" x14ac:dyDescent="0.25">
      <c r="K3963" s="130"/>
      <c r="L3963" s="130"/>
      <c r="M3963" s="130"/>
    </row>
    <row r="3964" spans="11:13" s="40" customFormat="1" x14ac:dyDescent="0.25">
      <c r="K3964" s="130"/>
      <c r="L3964" s="130"/>
      <c r="M3964" s="130"/>
    </row>
    <row r="3965" spans="11:13" s="40" customFormat="1" x14ac:dyDescent="0.25">
      <c r="K3965" s="130"/>
      <c r="L3965" s="130"/>
      <c r="M3965" s="130"/>
    </row>
    <row r="3966" spans="11:13" s="40" customFormat="1" x14ac:dyDescent="0.25">
      <c r="K3966" s="130"/>
      <c r="L3966" s="130"/>
      <c r="M3966" s="130"/>
    </row>
    <row r="3967" spans="11:13" s="40" customFormat="1" x14ac:dyDescent="0.25">
      <c r="K3967" s="130"/>
      <c r="L3967" s="130"/>
      <c r="M3967" s="130"/>
    </row>
    <row r="3968" spans="11:13" s="40" customFormat="1" x14ac:dyDescent="0.25">
      <c r="K3968" s="130"/>
      <c r="L3968" s="130"/>
      <c r="M3968" s="130"/>
    </row>
    <row r="3969" spans="11:13" s="40" customFormat="1" x14ac:dyDescent="0.25">
      <c r="K3969" s="130"/>
      <c r="L3969" s="130"/>
      <c r="M3969" s="130"/>
    </row>
    <row r="3970" spans="11:13" s="40" customFormat="1" x14ac:dyDescent="0.25">
      <c r="K3970" s="130"/>
      <c r="L3970" s="130"/>
      <c r="M3970" s="130"/>
    </row>
    <row r="3971" spans="11:13" s="40" customFormat="1" x14ac:dyDescent="0.25">
      <c r="K3971" s="130"/>
      <c r="L3971" s="130"/>
      <c r="M3971" s="130"/>
    </row>
    <row r="3972" spans="11:13" s="40" customFormat="1" x14ac:dyDescent="0.25">
      <c r="K3972" s="130"/>
      <c r="L3972" s="130"/>
      <c r="M3972" s="130"/>
    </row>
    <row r="3973" spans="11:13" s="40" customFormat="1" x14ac:dyDescent="0.25">
      <c r="K3973" s="130"/>
      <c r="L3973" s="130"/>
      <c r="M3973" s="130"/>
    </row>
    <row r="3974" spans="11:13" s="40" customFormat="1" x14ac:dyDescent="0.25">
      <c r="K3974" s="130"/>
      <c r="L3974" s="130"/>
      <c r="M3974" s="130"/>
    </row>
    <row r="3975" spans="11:13" s="40" customFormat="1" x14ac:dyDescent="0.25">
      <c r="K3975" s="130"/>
      <c r="L3975" s="130"/>
      <c r="M3975" s="130"/>
    </row>
    <row r="3976" spans="11:13" s="40" customFormat="1" x14ac:dyDescent="0.25">
      <c r="K3976" s="130"/>
      <c r="L3976" s="130"/>
      <c r="M3976" s="130"/>
    </row>
    <row r="3977" spans="11:13" s="40" customFormat="1" x14ac:dyDescent="0.25">
      <c r="K3977" s="130"/>
      <c r="L3977" s="130"/>
      <c r="M3977" s="130"/>
    </row>
    <row r="3978" spans="11:13" s="40" customFormat="1" x14ac:dyDescent="0.25">
      <c r="K3978" s="130"/>
      <c r="L3978" s="130"/>
      <c r="M3978" s="130"/>
    </row>
    <row r="3979" spans="11:13" s="40" customFormat="1" x14ac:dyDescent="0.25">
      <c r="K3979" s="130"/>
      <c r="L3979" s="130"/>
      <c r="M3979" s="130"/>
    </row>
    <row r="3980" spans="11:13" s="40" customFormat="1" x14ac:dyDescent="0.25">
      <c r="K3980" s="130"/>
      <c r="L3980" s="130"/>
      <c r="M3980" s="130"/>
    </row>
    <row r="3981" spans="11:13" s="40" customFormat="1" x14ac:dyDescent="0.25">
      <c r="K3981" s="130"/>
      <c r="L3981" s="130"/>
      <c r="M3981" s="130"/>
    </row>
    <row r="3982" spans="11:13" s="40" customFormat="1" x14ac:dyDescent="0.25">
      <c r="K3982" s="130"/>
      <c r="L3982" s="130"/>
      <c r="M3982" s="130"/>
    </row>
    <row r="3983" spans="11:13" s="40" customFormat="1" x14ac:dyDescent="0.25">
      <c r="K3983" s="130"/>
      <c r="L3983" s="130"/>
      <c r="M3983" s="130"/>
    </row>
    <row r="3984" spans="11:13" s="40" customFormat="1" x14ac:dyDescent="0.25">
      <c r="K3984" s="130"/>
      <c r="L3984" s="130"/>
      <c r="M3984" s="130"/>
    </row>
    <row r="3985" spans="11:13" s="40" customFormat="1" x14ac:dyDescent="0.25">
      <c r="K3985" s="130"/>
      <c r="L3985" s="130"/>
      <c r="M3985" s="130"/>
    </row>
    <row r="3986" spans="11:13" s="40" customFormat="1" x14ac:dyDescent="0.25">
      <c r="K3986" s="130"/>
      <c r="L3986" s="130"/>
      <c r="M3986" s="130"/>
    </row>
    <row r="3987" spans="11:13" s="40" customFormat="1" x14ac:dyDescent="0.25">
      <c r="K3987" s="130"/>
      <c r="L3987" s="130"/>
      <c r="M3987" s="130"/>
    </row>
    <row r="3988" spans="11:13" s="40" customFormat="1" x14ac:dyDescent="0.25">
      <c r="K3988" s="130"/>
      <c r="L3988" s="130"/>
      <c r="M3988" s="130"/>
    </row>
    <row r="3989" spans="11:13" s="40" customFormat="1" x14ac:dyDescent="0.25">
      <c r="K3989" s="130"/>
      <c r="L3989" s="130"/>
      <c r="M3989" s="130"/>
    </row>
    <row r="3990" spans="11:13" s="40" customFormat="1" x14ac:dyDescent="0.25">
      <c r="K3990" s="130"/>
      <c r="L3990" s="130"/>
      <c r="M3990" s="130"/>
    </row>
    <row r="3991" spans="11:13" s="40" customFormat="1" x14ac:dyDescent="0.25">
      <c r="K3991" s="130"/>
      <c r="L3991" s="130"/>
      <c r="M3991" s="130"/>
    </row>
    <row r="3992" spans="11:13" s="40" customFormat="1" x14ac:dyDescent="0.25">
      <c r="K3992" s="130"/>
      <c r="L3992" s="130"/>
      <c r="M3992" s="130"/>
    </row>
    <row r="3993" spans="11:13" s="40" customFormat="1" x14ac:dyDescent="0.25">
      <c r="K3993" s="130"/>
      <c r="L3993" s="130"/>
      <c r="M3993" s="130"/>
    </row>
    <row r="3994" spans="11:13" s="40" customFormat="1" x14ac:dyDescent="0.25">
      <c r="K3994" s="130"/>
      <c r="L3994" s="130"/>
      <c r="M3994" s="130"/>
    </row>
    <row r="3995" spans="11:13" s="40" customFormat="1" x14ac:dyDescent="0.25">
      <c r="K3995" s="130"/>
      <c r="L3995" s="130"/>
      <c r="M3995" s="130"/>
    </row>
    <row r="3996" spans="11:13" s="40" customFormat="1" x14ac:dyDescent="0.25">
      <c r="K3996" s="130"/>
      <c r="L3996" s="130"/>
      <c r="M3996" s="130"/>
    </row>
    <row r="3997" spans="11:13" s="40" customFormat="1" x14ac:dyDescent="0.25">
      <c r="K3997" s="130"/>
      <c r="L3997" s="130"/>
      <c r="M3997" s="130"/>
    </row>
    <row r="3998" spans="11:13" s="40" customFormat="1" x14ac:dyDescent="0.25">
      <c r="K3998" s="130"/>
      <c r="L3998" s="130"/>
      <c r="M3998" s="130"/>
    </row>
    <row r="3999" spans="11:13" s="40" customFormat="1" x14ac:dyDescent="0.25">
      <c r="K3999" s="130"/>
      <c r="L3999" s="130"/>
      <c r="M3999" s="130"/>
    </row>
    <row r="4000" spans="11:13" s="40" customFormat="1" x14ac:dyDescent="0.25">
      <c r="K4000" s="130"/>
      <c r="L4000" s="130"/>
      <c r="M4000" s="130"/>
    </row>
    <row r="4001" spans="11:13" s="40" customFormat="1" x14ac:dyDescent="0.25">
      <c r="K4001" s="130"/>
      <c r="L4001" s="130"/>
      <c r="M4001" s="130"/>
    </row>
    <row r="4002" spans="11:13" s="40" customFormat="1" x14ac:dyDescent="0.25">
      <c r="K4002" s="130"/>
      <c r="L4002" s="130"/>
      <c r="M4002" s="130"/>
    </row>
    <row r="4003" spans="11:13" s="40" customFormat="1" x14ac:dyDescent="0.25">
      <c r="K4003" s="130"/>
      <c r="L4003" s="130"/>
      <c r="M4003" s="130"/>
    </row>
    <row r="4004" spans="11:13" s="40" customFormat="1" x14ac:dyDescent="0.25">
      <c r="K4004" s="130"/>
      <c r="L4004" s="130"/>
      <c r="M4004" s="130"/>
    </row>
    <row r="4005" spans="11:13" s="40" customFormat="1" x14ac:dyDescent="0.25">
      <c r="K4005" s="130"/>
      <c r="L4005" s="130"/>
      <c r="M4005" s="130"/>
    </row>
    <row r="4006" spans="11:13" s="40" customFormat="1" x14ac:dyDescent="0.25">
      <c r="K4006" s="130"/>
      <c r="L4006" s="130"/>
      <c r="M4006" s="130"/>
    </row>
    <row r="4007" spans="11:13" s="40" customFormat="1" x14ac:dyDescent="0.25">
      <c r="K4007" s="130"/>
      <c r="L4007" s="130"/>
      <c r="M4007" s="130"/>
    </row>
    <row r="4008" spans="11:13" s="40" customFormat="1" x14ac:dyDescent="0.25">
      <c r="K4008" s="130"/>
      <c r="L4008" s="130"/>
      <c r="M4008" s="130"/>
    </row>
    <row r="4009" spans="11:13" s="40" customFormat="1" x14ac:dyDescent="0.25">
      <c r="K4009" s="130"/>
      <c r="L4009" s="130"/>
      <c r="M4009" s="130"/>
    </row>
    <row r="4010" spans="11:13" s="40" customFormat="1" x14ac:dyDescent="0.25">
      <c r="K4010" s="130"/>
      <c r="L4010" s="130"/>
      <c r="M4010" s="130"/>
    </row>
    <row r="4011" spans="11:13" s="40" customFormat="1" x14ac:dyDescent="0.25">
      <c r="K4011" s="130"/>
      <c r="L4011" s="130"/>
      <c r="M4011" s="130"/>
    </row>
    <row r="4012" spans="11:13" s="40" customFormat="1" x14ac:dyDescent="0.25">
      <c r="K4012" s="130"/>
      <c r="L4012" s="130"/>
      <c r="M4012" s="130"/>
    </row>
    <row r="4013" spans="11:13" s="40" customFormat="1" x14ac:dyDescent="0.25">
      <c r="K4013" s="130"/>
      <c r="L4013" s="130"/>
      <c r="M4013" s="130"/>
    </row>
    <row r="4014" spans="11:13" s="40" customFormat="1" x14ac:dyDescent="0.25">
      <c r="K4014" s="130"/>
      <c r="L4014" s="130"/>
      <c r="M4014" s="130"/>
    </row>
    <row r="4015" spans="11:13" s="40" customFormat="1" x14ac:dyDescent="0.25">
      <c r="K4015" s="130"/>
      <c r="L4015" s="130"/>
      <c r="M4015" s="130"/>
    </row>
    <row r="4016" spans="11:13" s="40" customFormat="1" x14ac:dyDescent="0.25">
      <c r="K4016" s="130"/>
      <c r="L4016" s="130"/>
      <c r="M4016" s="130"/>
    </row>
    <row r="4017" spans="11:13" s="40" customFormat="1" x14ac:dyDescent="0.25">
      <c r="K4017" s="130"/>
      <c r="L4017" s="130"/>
      <c r="M4017" s="130"/>
    </row>
    <row r="4018" spans="11:13" s="40" customFormat="1" x14ac:dyDescent="0.25">
      <c r="K4018" s="130"/>
      <c r="L4018" s="130"/>
      <c r="M4018" s="130"/>
    </row>
    <row r="4019" spans="11:13" s="40" customFormat="1" x14ac:dyDescent="0.25">
      <c r="K4019" s="130"/>
      <c r="L4019" s="130"/>
      <c r="M4019" s="130"/>
    </row>
    <row r="4020" spans="11:13" s="40" customFormat="1" x14ac:dyDescent="0.25">
      <c r="K4020" s="130"/>
      <c r="L4020" s="130"/>
      <c r="M4020" s="130"/>
    </row>
    <row r="4021" spans="11:13" s="40" customFormat="1" x14ac:dyDescent="0.25">
      <c r="K4021" s="130"/>
      <c r="L4021" s="130"/>
      <c r="M4021" s="130"/>
    </row>
    <row r="4022" spans="11:13" s="40" customFormat="1" x14ac:dyDescent="0.25">
      <c r="K4022" s="130"/>
      <c r="L4022" s="130"/>
      <c r="M4022" s="130"/>
    </row>
    <row r="4023" spans="11:13" s="40" customFormat="1" x14ac:dyDescent="0.25">
      <c r="K4023" s="130"/>
      <c r="L4023" s="130"/>
      <c r="M4023" s="130"/>
    </row>
    <row r="4024" spans="11:13" s="40" customFormat="1" x14ac:dyDescent="0.25">
      <c r="K4024" s="130"/>
      <c r="L4024" s="130"/>
      <c r="M4024" s="130"/>
    </row>
    <row r="4025" spans="11:13" s="40" customFormat="1" x14ac:dyDescent="0.25">
      <c r="K4025" s="130"/>
      <c r="L4025" s="130"/>
      <c r="M4025" s="130"/>
    </row>
    <row r="4026" spans="11:13" s="40" customFormat="1" x14ac:dyDescent="0.25">
      <c r="K4026" s="130"/>
      <c r="L4026" s="130"/>
      <c r="M4026" s="130"/>
    </row>
    <row r="4027" spans="11:13" s="40" customFormat="1" x14ac:dyDescent="0.25">
      <c r="K4027" s="130"/>
      <c r="L4027" s="130"/>
      <c r="M4027" s="130"/>
    </row>
    <row r="4028" spans="11:13" s="40" customFormat="1" x14ac:dyDescent="0.25">
      <c r="K4028" s="130"/>
      <c r="L4028" s="130"/>
      <c r="M4028" s="130"/>
    </row>
    <row r="4029" spans="11:13" s="40" customFormat="1" x14ac:dyDescent="0.25">
      <c r="K4029" s="130"/>
      <c r="L4029" s="130"/>
      <c r="M4029" s="130"/>
    </row>
    <row r="4030" spans="11:13" s="40" customFormat="1" x14ac:dyDescent="0.25">
      <c r="K4030" s="130"/>
      <c r="L4030" s="130"/>
      <c r="M4030" s="130"/>
    </row>
    <row r="4031" spans="11:13" s="40" customFormat="1" x14ac:dyDescent="0.25">
      <c r="K4031" s="130"/>
      <c r="L4031" s="130"/>
      <c r="M4031" s="130"/>
    </row>
    <row r="4032" spans="11:13" s="40" customFormat="1" x14ac:dyDescent="0.25">
      <c r="K4032" s="130"/>
      <c r="L4032" s="130"/>
      <c r="M4032" s="130"/>
    </row>
    <row r="4033" spans="11:13" s="40" customFormat="1" x14ac:dyDescent="0.25">
      <c r="K4033" s="130"/>
      <c r="L4033" s="130"/>
      <c r="M4033" s="130"/>
    </row>
    <row r="4034" spans="11:13" s="40" customFormat="1" x14ac:dyDescent="0.25">
      <c r="K4034" s="130"/>
      <c r="L4034" s="130"/>
      <c r="M4034" s="130"/>
    </row>
    <row r="4035" spans="11:13" s="40" customFormat="1" x14ac:dyDescent="0.25">
      <c r="K4035" s="130"/>
      <c r="L4035" s="130"/>
      <c r="M4035" s="130"/>
    </row>
    <row r="4036" spans="11:13" s="40" customFormat="1" x14ac:dyDescent="0.25">
      <c r="K4036" s="130"/>
      <c r="L4036" s="130"/>
      <c r="M4036" s="130"/>
    </row>
    <row r="4037" spans="11:13" s="40" customFormat="1" x14ac:dyDescent="0.25">
      <c r="K4037" s="130"/>
      <c r="L4037" s="130"/>
      <c r="M4037" s="130"/>
    </row>
    <row r="4038" spans="11:13" s="40" customFormat="1" x14ac:dyDescent="0.25">
      <c r="K4038" s="130"/>
      <c r="L4038" s="130"/>
      <c r="M4038" s="130"/>
    </row>
    <row r="4039" spans="11:13" s="40" customFormat="1" x14ac:dyDescent="0.25">
      <c r="K4039" s="130"/>
      <c r="L4039" s="130"/>
      <c r="M4039" s="130"/>
    </row>
    <row r="4040" spans="11:13" s="40" customFormat="1" x14ac:dyDescent="0.25">
      <c r="K4040" s="130"/>
      <c r="L4040" s="130"/>
      <c r="M4040" s="130"/>
    </row>
    <row r="4041" spans="11:13" s="40" customFormat="1" x14ac:dyDescent="0.25">
      <c r="K4041" s="130"/>
      <c r="L4041" s="130"/>
      <c r="M4041" s="130"/>
    </row>
    <row r="4042" spans="11:13" s="40" customFormat="1" x14ac:dyDescent="0.25">
      <c r="K4042" s="130"/>
      <c r="L4042" s="130"/>
      <c r="M4042" s="130"/>
    </row>
    <row r="4043" spans="11:13" s="40" customFormat="1" x14ac:dyDescent="0.25">
      <c r="K4043" s="130"/>
      <c r="L4043" s="130"/>
      <c r="M4043" s="130"/>
    </row>
    <row r="4044" spans="11:13" s="40" customFormat="1" x14ac:dyDescent="0.25">
      <c r="K4044" s="130"/>
      <c r="L4044" s="130"/>
      <c r="M4044" s="130"/>
    </row>
    <row r="4045" spans="11:13" s="40" customFormat="1" x14ac:dyDescent="0.25">
      <c r="K4045" s="130"/>
      <c r="L4045" s="130"/>
      <c r="M4045" s="130"/>
    </row>
    <row r="4046" spans="11:13" s="40" customFormat="1" x14ac:dyDescent="0.25">
      <c r="K4046" s="130"/>
      <c r="L4046" s="130"/>
      <c r="M4046" s="130"/>
    </row>
    <row r="4047" spans="11:13" s="40" customFormat="1" x14ac:dyDescent="0.25">
      <c r="K4047" s="130"/>
      <c r="L4047" s="130"/>
      <c r="M4047" s="130"/>
    </row>
    <row r="4048" spans="11:13" s="40" customFormat="1" x14ac:dyDescent="0.25">
      <c r="K4048" s="130"/>
      <c r="L4048" s="130"/>
      <c r="M4048" s="130"/>
    </row>
    <row r="4049" spans="11:13" s="40" customFormat="1" x14ac:dyDescent="0.25">
      <c r="K4049" s="130"/>
      <c r="L4049" s="130"/>
      <c r="M4049" s="130"/>
    </row>
    <row r="4050" spans="11:13" s="40" customFormat="1" x14ac:dyDescent="0.25">
      <c r="K4050" s="130"/>
      <c r="L4050" s="130"/>
      <c r="M4050" s="130"/>
    </row>
    <row r="4051" spans="11:13" s="40" customFormat="1" x14ac:dyDescent="0.25">
      <c r="K4051" s="130"/>
      <c r="L4051" s="130"/>
      <c r="M4051" s="130"/>
    </row>
    <row r="4052" spans="11:13" s="40" customFormat="1" x14ac:dyDescent="0.25">
      <c r="K4052" s="130"/>
      <c r="L4052" s="130"/>
      <c r="M4052" s="130"/>
    </row>
    <row r="4053" spans="11:13" s="40" customFormat="1" x14ac:dyDescent="0.25">
      <c r="K4053" s="130"/>
      <c r="L4053" s="130"/>
      <c r="M4053" s="130"/>
    </row>
    <row r="4054" spans="11:13" s="40" customFormat="1" x14ac:dyDescent="0.25">
      <c r="K4054" s="130"/>
      <c r="L4054" s="130"/>
      <c r="M4054" s="130"/>
    </row>
    <row r="4055" spans="11:13" s="40" customFormat="1" x14ac:dyDescent="0.25">
      <c r="K4055" s="130"/>
      <c r="L4055" s="130"/>
      <c r="M4055" s="130"/>
    </row>
    <row r="4056" spans="11:13" s="40" customFormat="1" x14ac:dyDescent="0.25">
      <c r="K4056" s="130"/>
      <c r="L4056" s="130"/>
      <c r="M4056" s="130"/>
    </row>
    <row r="4057" spans="11:13" s="40" customFormat="1" x14ac:dyDescent="0.25">
      <c r="K4057" s="130"/>
      <c r="L4057" s="130"/>
      <c r="M4057" s="130"/>
    </row>
    <row r="4058" spans="11:13" s="40" customFormat="1" x14ac:dyDescent="0.25">
      <c r="K4058" s="130"/>
      <c r="L4058" s="130"/>
      <c r="M4058" s="130"/>
    </row>
    <row r="4059" spans="11:13" s="40" customFormat="1" x14ac:dyDescent="0.25">
      <c r="K4059" s="130"/>
      <c r="L4059" s="130"/>
      <c r="M4059" s="130"/>
    </row>
    <row r="4060" spans="11:13" s="40" customFormat="1" x14ac:dyDescent="0.25">
      <c r="K4060" s="130"/>
      <c r="L4060" s="130"/>
      <c r="M4060" s="130"/>
    </row>
    <row r="4061" spans="11:13" s="40" customFormat="1" x14ac:dyDescent="0.25">
      <c r="K4061" s="130"/>
      <c r="L4061" s="130"/>
      <c r="M4061" s="130"/>
    </row>
    <row r="4062" spans="11:13" s="40" customFormat="1" x14ac:dyDescent="0.25">
      <c r="K4062" s="130"/>
      <c r="L4062" s="130"/>
      <c r="M4062" s="130"/>
    </row>
    <row r="4063" spans="11:13" s="40" customFormat="1" x14ac:dyDescent="0.25">
      <c r="K4063" s="130"/>
      <c r="L4063" s="130"/>
      <c r="M4063" s="130"/>
    </row>
    <row r="4064" spans="11:13" s="40" customFormat="1" x14ac:dyDescent="0.25">
      <c r="K4064" s="130"/>
      <c r="L4064" s="130"/>
      <c r="M4064" s="130"/>
    </row>
    <row r="4065" spans="11:13" s="40" customFormat="1" x14ac:dyDescent="0.25">
      <c r="K4065" s="130"/>
      <c r="L4065" s="130"/>
      <c r="M4065" s="130"/>
    </row>
    <row r="4066" spans="11:13" s="40" customFormat="1" x14ac:dyDescent="0.25">
      <c r="K4066" s="130"/>
      <c r="L4066" s="130"/>
      <c r="M4066" s="130"/>
    </row>
    <row r="4067" spans="11:13" s="40" customFormat="1" x14ac:dyDescent="0.25">
      <c r="K4067" s="130"/>
      <c r="L4067" s="130"/>
      <c r="M4067" s="130"/>
    </row>
    <row r="4068" spans="11:13" s="40" customFormat="1" x14ac:dyDescent="0.25">
      <c r="K4068" s="130"/>
      <c r="L4068" s="130"/>
      <c r="M4068" s="130"/>
    </row>
    <row r="4069" spans="11:13" s="40" customFormat="1" x14ac:dyDescent="0.25">
      <c r="K4069" s="130"/>
      <c r="L4069" s="130"/>
      <c r="M4069" s="130"/>
    </row>
    <row r="4070" spans="11:13" s="40" customFormat="1" x14ac:dyDescent="0.25">
      <c r="K4070" s="130"/>
      <c r="L4070" s="130"/>
      <c r="M4070" s="130"/>
    </row>
    <row r="4071" spans="11:13" s="40" customFormat="1" x14ac:dyDescent="0.25">
      <c r="K4071" s="130"/>
      <c r="L4071" s="130"/>
      <c r="M4071" s="130"/>
    </row>
    <row r="4072" spans="11:13" s="40" customFormat="1" x14ac:dyDescent="0.25">
      <c r="K4072" s="130"/>
      <c r="L4072" s="130"/>
      <c r="M4072" s="130"/>
    </row>
    <row r="4073" spans="11:13" s="40" customFormat="1" x14ac:dyDescent="0.25">
      <c r="K4073" s="130"/>
      <c r="L4073" s="130"/>
      <c r="M4073" s="130"/>
    </row>
    <row r="4074" spans="11:13" s="40" customFormat="1" x14ac:dyDescent="0.25">
      <c r="K4074" s="130"/>
      <c r="L4074" s="130"/>
      <c r="M4074" s="130"/>
    </row>
    <row r="4075" spans="11:13" s="40" customFormat="1" x14ac:dyDescent="0.25">
      <c r="K4075" s="130"/>
      <c r="L4075" s="130"/>
      <c r="M4075" s="130"/>
    </row>
    <row r="4076" spans="11:13" s="40" customFormat="1" x14ac:dyDescent="0.25">
      <c r="K4076" s="130"/>
      <c r="L4076" s="130"/>
      <c r="M4076" s="130"/>
    </row>
    <row r="4077" spans="11:13" s="40" customFormat="1" x14ac:dyDescent="0.25">
      <c r="K4077" s="130"/>
      <c r="L4077" s="130"/>
      <c r="M4077" s="130"/>
    </row>
    <row r="4078" spans="11:13" s="40" customFormat="1" x14ac:dyDescent="0.25">
      <c r="K4078" s="130"/>
      <c r="L4078" s="130"/>
      <c r="M4078" s="130"/>
    </row>
    <row r="4079" spans="11:13" s="40" customFormat="1" x14ac:dyDescent="0.25">
      <c r="K4079" s="130"/>
      <c r="L4079" s="130"/>
      <c r="M4079" s="130"/>
    </row>
    <row r="4080" spans="11:13" s="40" customFormat="1" x14ac:dyDescent="0.25">
      <c r="K4080" s="130"/>
      <c r="L4080" s="130"/>
      <c r="M4080" s="130"/>
    </row>
    <row r="4081" spans="11:13" s="40" customFormat="1" x14ac:dyDescent="0.25">
      <c r="K4081" s="130"/>
      <c r="L4081" s="130"/>
      <c r="M4081" s="130"/>
    </row>
    <row r="4082" spans="11:13" s="40" customFormat="1" x14ac:dyDescent="0.25">
      <c r="K4082" s="130"/>
      <c r="L4082" s="130"/>
      <c r="M4082" s="130"/>
    </row>
    <row r="4083" spans="11:13" s="40" customFormat="1" x14ac:dyDescent="0.25">
      <c r="K4083" s="130"/>
      <c r="L4083" s="130"/>
      <c r="M4083" s="130"/>
    </row>
    <row r="4084" spans="11:13" s="40" customFormat="1" x14ac:dyDescent="0.25">
      <c r="K4084" s="130"/>
      <c r="L4084" s="130"/>
      <c r="M4084" s="130"/>
    </row>
    <row r="4085" spans="11:13" s="40" customFormat="1" x14ac:dyDescent="0.25">
      <c r="K4085" s="130"/>
      <c r="L4085" s="130"/>
      <c r="M4085" s="130"/>
    </row>
    <row r="4086" spans="11:13" s="40" customFormat="1" x14ac:dyDescent="0.25">
      <c r="K4086" s="130"/>
      <c r="L4086" s="130"/>
      <c r="M4086" s="130"/>
    </row>
    <row r="4087" spans="11:13" s="40" customFormat="1" x14ac:dyDescent="0.25">
      <c r="K4087" s="130"/>
      <c r="L4087" s="130"/>
      <c r="M4087" s="130"/>
    </row>
    <row r="4088" spans="11:13" s="40" customFormat="1" x14ac:dyDescent="0.25">
      <c r="K4088" s="130"/>
      <c r="L4088" s="130"/>
      <c r="M4088" s="130"/>
    </row>
    <row r="4089" spans="11:13" s="40" customFormat="1" x14ac:dyDescent="0.25">
      <c r="K4089" s="130"/>
      <c r="L4089" s="130"/>
      <c r="M4089" s="130"/>
    </row>
    <row r="4090" spans="11:13" s="40" customFormat="1" x14ac:dyDescent="0.25">
      <c r="K4090" s="130"/>
      <c r="L4090" s="130"/>
      <c r="M4090" s="130"/>
    </row>
    <row r="4091" spans="11:13" s="40" customFormat="1" x14ac:dyDescent="0.25">
      <c r="K4091" s="130"/>
      <c r="L4091" s="130"/>
      <c r="M4091" s="130"/>
    </row>
    <row r="4092" spans="11:13" s="40" customFormat="1" x14ac:dyDescent="0.25">
      <c r="K4092" s="130"/>
      <c r="L4092" s="130"/>
      <c r="M4092" s="130"/>
    </row>
    <row r="4093" spans="11:13" s="40" customFormat="1" x14ac:dyDescent="0.25">
      <c r="K4093" s="130"/>
      <c r="L4093" s="130"/>
      <c r="M4093" s="130"/>
    </row>
    <row r="4094" spans="11:13" s="40" customFormat="1" x14ac:dyDescent="0.25">
      <c r="K4094" s="130"/>
      <c r="L4094" s="130"/>
      <c r="M4094" s="130"/>
    </row>
    <row r="4095" spans="11:13" s="40" customFormat="1" x14ac:dyDescent="0.25">
      <c r="K4095" s="130"/>
      <c r="L4095" s="130"/>
      <c r="M4095" s="130"/>
    </row>
    <row r="4096" spans="11:13" s="40" customFormat="1" x14ac:dyDescent="0.25">
      <c r="K4096" s="130"/>
      <c r="L4096" s="130"/>
      <c r="M4096" s="130"/>
    </row>
    <row r="4097" spans="11:13" s="40" customFormat="1" x14ac:dyDescent="0.25">
      <c r="K4097" s="130"/>
      <c r="L4097" s="130"/>
      <c r="M4097" s="130"/>
    </row>
    <row r="4098" spans="11:13" s="40" customFormat="1" x14ac:dyDescent="0.25">
      <c r="K4098" s="130"/>
      <c r="L4098" s="130"/>
      <c r="M4098" s="130"/>
    </row>
    <row r="4099" spans="11:13" s="40" customFormat="1" x14ac:dyDescent="0.25">
      <c r="K4099" s="130"/>
      <c r="L4099" s="130"/>
      <c r="M4099" s="130"/>
    </row>
    <row r="4100" spans="11:13" s="40" customFormat="1" x14ac:dyDescent="0.25">
      <c r="K4100" s="130"/>
      <c r="L4100" s="130"/>
      <c r="M4100" s="130"/>
    </row>
    <row r="4101" spans="11:13" s="40" customFormat="1" x14ac:dyDescent="0.25">
      <c r="K4101" s="130"/>
      <c r="L4101" s="130"/>
      <c r="M4101" s="130"/>
    </row>
    <row r="4102" spans="11:13" s="40" customFormat="1" x14ac:dyDescent="0.25">
      <c r="K4102" s="130"/>
      <c r="L4102" s="130"/>
      <c r="M4102" s="130"/>
    </row>
    <row r="4103" spans="11:13" s="40" customFormat="1" x14ac:dyDescent="0.25">
      <c r="K4103" s="130"/>
      <c r="L4103" s="130"/>
      <c r="M4103" s="130"/>
    </row>
    <row r="4104" spans="11:13" s="40" customFormat="1" x14ac:dyDescent="0.25">
      <c r="K4104" s="130"/>
      <c r="L4104" s="130"/>
      <c r="M4104" s="130"/>
    </row>
    <row r="4105" spans="11:13" s="40" customFormat="1" x14ac:dyDescent="0.25">
      <c r="K4105" s="130"/>
      <c r="L4105" s="130"/>
      <c r="M4105" s="130"/>
    </row>
    <row r="4106" spans="11:13" s="40" customFormat="1" x14ac:dyDescent="0.25">
      <c r="K4106" s="130"/>
      <c r="L4106" s="130"/>
      <c r="M4106" s="130"/>
    </row>
    <row r="4107" spans="11:13" s="40" customFormat="1" x14ac:dyDescent="0.25">
      <c r="K4107" s="130"/>
      <c r="L4107" s="130"/>
      <c r="M4107" s="130"/>
    </row>
    <row r="4108" spans="11:13" s="40" customFormat="1" x14ac:dyDescent="0.25">
      <c r="K4108" s="130"/>
      <c r="L4108" s="130"/>
      <c r="M4108" s="130"/>
    </row>
    <row r="4109" spans="11:13" s="40" customFormat="1" x14ac:dyDescent="0.25">
      <c r="K4109" s="130"/>
      <c r="L4109" s="130"/>
      <c r="M4109" s="130"/>
    </row>
    <row r="4110" spans="11:13" s="40" customFormat="1" x14ac:dyDescent="0.25">
      <c r="K4110" s="130"/>
      <c r="L4110" s="130"/>
      <c r="M4110" s="130"/>
    </row>
    <row r="4111" spans="11:13" s="40" customFormat="1" x14ac:dyDescent="0.25">
      <c r="K4111" s="130"/>
      <c r="L4111" s="130"/>
      <c r="M4111" s="130"/>
    </row>
    <row r="4112" spans="11:13" s="40" customFormat="1" x14ac:dyDescent="0.25">
      <c r="K4112" s="130"/>
      <c r="L4112" s="130"/>
      <c r="M4112" s="130"/>
    </row>
    <row r="4113" spans="11:13" s="40" customFormat="1" x14ac:dyDescent="0.25">
      <c r="K4113" s="130"/>
      <c r="L4113" s="130"/>
      <c r="M4113" s="130"/>
    </row>
    <row r="4114" spans="11:13" s="40" customFormat="1" x14ac:dyDescent="0.25">
      <c r="K4114" s="130"/>
      <c r="L4114" s="130"/>
      <c r="M4114" s="130"/>
    </row>
    <row r="4115" spans="11:13" s="40" customFormat="1" x14ac:dyDescent="0.25">
      <c r="K4115" s="130"/>
      <c r="L4115" s="130"/>
      <c r="M4115" s="130"/>
    </row>
    <row r="4116" spans="11:13" s="40" customFormat="1" x14ac:dyDescent="0.25">
      <c r="K4116" s="130"/>
      <c r="L4116" s="130"/>
      <c r="M4116" s="130"/>
    </row>
    <row r="4117" spans="11:13" s="40" customFormat="1" x14ac:dyDescent="0.25">
      <c r="K4117" s="130"/>
      <c r="L4117" s="130"/>
      <c r="M4117" s="130"/>
    </row>
    <row r="4118" spans="11:13" s="40" customFormat="1" x14ac:dyDescent="0.25">
      <c r="K4118" s="130"/>
      <c r="L4118" s="130"/>
      <c r="M4118" s="130"/>
    </row>
    <row r="4119" spans="11:13" s="40" customFormat="1" x14ac:dyDescent="0.25">
      <c r="K4119" s="130"/>
      <c r="L4119" s="130"/>
      <c r="M4119" s="130"/>
    </row>
    <row r="4120" spans="11:13" s="40" customFormat="1" x14ac:dyDescent="0.25">
      <c r="K4120" s="130"/>
      <c r="L4120" s="130"/>
      <c r="M4120" s="130"/>
    </row>
    <row r="4121" spans="11:13" s="40" customFormat="1" x14ac:dyDescent="0.25">
      <c r="K4121" s="130"/>
      <c r="L4121" s="130"/>
      <c r="M4121" s="130"/>
    </row>
    <row r="4122" spans="11:13" s="40" customFormat="1" x14ac:dyDescent="0.25">
      <c r="K4122" s="130"/>
      <c r="L4122" s="130"/>
      <c r="M4122" s="130"/>
    </row>
    <row r="4123" spans="11:13" s="40" customFormat="1" x14ac:dyDescent="0.25">
      <c r="K4123" s="130"/>
      <c r="L4123" s="130"/>
      <c r="M4123" s="130"/>
    </row>
    <row r="4124" spans="11:13" s="40" customFormat="1" x14ac:dyDescent="0.25">
      <c r="K4124" s="130"/>
      <c r="L4124" s="130"/>
      <c r="M4124" s="130"/>
    </row>
    <row r="4125" spans="11:13" s="40" customFormat="1" x14ac:dyDescent="0.25">
      <c r="K4125" s="130"/>
      <c r="L4125" s="130"/>
      <c r="M4125" s="130"/>
    </row>
    <row r="4126" spans="11:13" s="40" customFormat="1" x14ac:dyDescent="0.25">
      <c r="K4126" s="130"/>
      <c r="L4126" s="130"/>
      <c r="M4126" s="130"/>
    </row>
    <row r="4127" spans="11:13" s="40" customFormat="1" x14ac:dyDescent="0.25">
      <c r="K4127" s="130"/>
      <c r="L4127" s="130"/>
      <c r="M4127" s="130"/>
    </row>
    <row r="4128" spans="11:13" s="40" customFormat="1" x14ac:dyDescent="0.25">
      <c r="K4128" s="130"/>
      <c r="L4128" s="130"/>
      <c r="M4128" s="130"/>
    </row>
    <row r="4129" spans="11:13" s="40" customFormat="1" x14ac:dyDescent="0.25">
      <c r="K4129" s="130"/>
      <c r="L4129" s="130"/>
      <c r="M4129" s="130"/>
    </row>
    <row r="4130" spans="11:13" s="40" customFormat="1" x14ac:dyDescent="0.25">
      <c r="K4130" s="130"/>
      <c r="L4130" s="130"/>
      <c r="M4130" s="130"/>
    </row>
    <row r="4131" spans="11:13" s="40" customFormat="1" x14ac:dyDescent="0.25">
      <c r="K4131" s="130"/>
      <c r="L4131" s="130"/>
      <c r="M4131" s="130"/>
    </row>
    <row r="4132" spans="11:13" s="40" customFormat="1" x14ac:dyDescent="0.25">
      <c r="K4132" s="130"/>
      <c r="L4132" s="130"/>
      <c r="M4132" s="130"/>
    </row>
    <row r="4133" spans="11:13" s="40" customFormat="1" x14ac:dyDescent="0.25">
      <c r="K4133" s="130"/>
      <c r="L4133" s="130"/>
      <c r="M4133" s="130"/>
    </row>
    <row r="4134" spans="11:13" s="40" customFormat="1" x14ac:dyDescent="0.25">
      <c r="K4134" s="130"/>
      <c r="L4134" s="130"/>
      <c r="M4134" s="130"/>
    </row>
    <row r="4135" spans="11:13" s="40" customFormat="1" x14ac:dyDescent="0.25">
      <c r="K4135" s="130"/>
      <c r="L4135" s="130"/>
      <c r="M4135" s="130"/>
    </row>
    <row r="4136" spans="11:13" s="40" customFormat="1" x14ac:dyDescent="0.25">
      <c r="K4136" s="130"/>
      <c r="L4136" s="130"/>
      <c r="M4136" s="130"/>
    </row>
    <row r="4137" spans="11:13" s="40" customFormat="1" x14ac:dyDescent="0.25">
      <c r="K4137" s="130"/>
      <c r="L4137" s="130"/>
      <c r="M4137" s="130"/>
    </row>
    <row r="4138" spans="11:13" s="40" customFormat="1" x14ac:dyDescent="0.25">
      <c r="K4138" s="130"/>
      <c r="L4138" s="130"/>
      <c r="M4138" s="130"/>
    </row>
    <row r="4139" spans="11:13" s="40" customFormat="1" x14ac:dyDescent="0.25">
      <c r="K4139" s="130"/>
      <c r="L4139" s="130"/>
      <c r="M4139" s="130"/>
    </row>
    <row r="4140" spans="11:13" s="40" customFormat="1" x14ac:dyDescent="0.25">
      <c r="K4140" s="130"/>
      <c r="L4140" s="130"/>
      <c r="M4140" s="130"/>
    </row>
    <row r="4141" spans="11:13" s="40" customFormat="1" x14ac:dyDescent="0.25">
      <c r="K4141" s="130"/>
      <c r="L4141" s="130"/>
      <c r="M4141" s="130"/>
    </row>
    <row r="4142" spans="11:13" s="40" customFormat="1" x14ac:dyDescent="0.25">
      <c r="K4142" s="130"/>
      <c r="L4142" s="130"/>
      <c r="M4142" s="130"/>
    </row>
    <row r="4143" spans="11:13" s="40" customFormat="1" x14ac:dyDescent="0.25">
      <c r="K4143" s="130"/>
      <c r="L4143" s="130"/>
      <c r="M4143" s="130"/>
    </row>
    <row r="4144" spans="11:13" s="40" customFormat="1" x14ac:dyDescent="0.25">
      <c r="K4144" s="130"/>
      <c r="L4144" s="130"/>
      <c r="M4144" s="130"/>
    </row>
    <row r="4145" spans="11:13" s="40" customFormat="1" x14ac:dyDescent="0.25">
      <c r="K4145" s="130"/>
      <c r="L4145" s="130"/>
      <c r="M4145" s="130"/>
    </row>
    <row r="4146" spans="11:13" s="40" customFormat="1" x14ac:dyDescent="0.25">
      <c r="K4146" s="130"/>
      <c r="L4146" s="130"/>
      <c r="M4146" s="130"/>
    </row>
    <row r="4147" spans="11:13" s="40" customFormat="1" x14ac:dyDescent="0.25">
      <c r="K4147" s="130"/>
      <c r="L4147" s="130"/>
      <c r="M4147" s="130"/>
    </row>
    <row r="4148" spans="11:13" s="40" customFormat="1" x14ac:dyDescent="0.25">
      <c r="K4148" s="130"/>
      <c r="L4148" s="130"/>
      <c r="M4148" s="130"/>
    </row>
    <row r="4149" spans="11:13" s="40" customFormat="1" x14ac:dyDescent="0.25">
      <c r="K4149" s="130"/>
      <c r="L4149" s="130"/>
      <c r="M4149" s="130"/>
    </row>
    <row r="4150" spans="11:13" s="40" customFormat="1" x14ac:dyDescent="0.25">
      <c r="K4150" s="130"/>
      <c r="L4150" s="130"/>
      <c r="M4150" s="130"/>
    </row>
    <row r="4151" spans="11:13" s="40" customFormat="1" x14ac:dyDescent="0.25">
      <c r="K4151" s="130"/>
      <c r="L4151" s="130"/>
      <c r="M4151" s="130"/>
    </row>
    <row r="4152" spans="11:13" s="40" customFormat="1" x14ac:dyDescent="0.25">
      <c r="K4152" s="130"/>
      <c r="L4152" s="130"/>
      <c r="M4152" s="130"/>
    </row>
    <row r="4153" spans="11:13" s="40" customFormat="1" x14ac:dyDescent="0.25">
      <c r="K4153" s="130"/>
      <c r="L4153" s="130"/>
      <c r="M4153" s="130"/>
    </row>
    <row r="4154" spans="11:13" s="40" customFormat="1" x14ac:dyDescent="0.25">
      <c r="K4154" s="130"/>
      <c r="L4154" s="130"/>
      <c r="M4154" s="130"/>
    </row>
    <row r="4155" spans="11:13" s="40" customFormat="1" x14ac:dyDescent="0.25">
      <c r="K4155" s="130"/>
      <c r="L4155" s="130"/>
      <c r="M4155" s="130"/>
    </row>
    <row r="4156" spans="11:13" s="40" customFormat="1" x14ac:dyDescent="0.25">
      <c r="K4156" s="130"/>
      <c r="L4156" s="130"/>
      <c r="M4156" s="130"/>
    </row>
    <row r="4157" spans="11:13" s="40" customFormat="1" x14ac:dyDescent="0.25">
      <c r="K4157" s="130"/>
      <c r="L4157" s="130"/>
      <c r="M4157" s="130"/>
    </row>
    <row r="4158" spans="11:13" s="40" customFormat="1" x14ac:dyDescent="0.25">
      <c r="K4158" s="130"/>
      <c r="L4158" s="130"/>
      <c r="M4158" s="130"/>
    </row>
    <row r="4159" spans="11:13" s="40" customFormat="1" x14ac:dyDescent="0.25">
      <c r="K4159" s="130"/>
      <c r="L4159" s="130"/>
      <c r="M4159" s="130"/>
    </row>
    <row r="4160" spans="11:13" s="40" customFormat="1" x14ac:dyDescent="0.25">
      <c r="K4160" s="130"/>
      <c r="L4160" s="130"/>
      <c r="M4160" s="130"/>
    </row>
    <row r="4161" spans="11:13" s="40" customFormat="1" x14ac:dyDescent="0.25">
      <c r="K4161" s="130"/>
      <c r="L4161" s="130"/>
      <c r="M4161" s="130"/>
    </row>
    <row r="4162" spans="11:13" s="40" customFormat="1" x14ac:dyDescent="0.25">
      <c r="K4162" s="130"/>
      <c r="L4162" s="130"/>
      <c r="M4162" s="130"/>
    </row>
    <row r="4163" spans="11:13" s="40" customFormat="1" x14ac:dyDescent="0.25">
      <c r="K4163" s="130"/>
      <c r="L4163" s="130"/>
      <c r="M4163" s="130"/>
    </row>
    <row r="4164" spans="11:13" s="40" customFormat="1" x14ac:dyDescent="0.25">
      <c r="K4164" s="130"/>
      <c r="L4164" s="130"/>
      <c r="M4164" s="130"/>
    </row>
    <row r="4165" spans="11:13" s="40" customFormat="1" x14ac:dyDescent="0.25">
      <c r="K4165" s="130"/>
      <c r="L4165" s="130"/>
      <c r="M4165" s="130"/>
    </row>
    <row r="4166" spans="11:13" s="40" customFormat="1" x14ac:dyDescent="0.25">
      <c r="K4166" s="130"/>
      <c r="L4166" s="130"/>
      <c r="M4166" s="130"/>
    </row>
    <row r="4167" spans="11:13" s="40" customFormat="1" x14ac:dyDescent="0.25">
      <c r="K4167" s="130"/>
      <c r="L4167" s="130"/>
      <c r="M4167" s="130"/>
    </row>
    <row r="4168" spans="11:13" s="40" customFormat="1" x14ac:dyDescent="0.25">
      <c r="K4168" s="130"/>
      <c r="L4168" s="130"/>
      <c r="M4168" s="130"/>
    </row>
    <row r="4169" spans="11:13" s="40" customFormat="1" x14ac:dyDescent="0.25">
      <c r="K4169" s="130"/>
      <c r="L4169" s="130"/>
      <c r="M4169" s="130"/>
    </row>
    <row r="4170" spans="11:13" s="40" customFormat="1" x14ac:dyDescent="0.25">
      <c r="K4170" s="130"/>
      <c r="L4170" s="130"/>
      <c r="M4170" s="130"/>
    </row>
    <row r="4171" spans="11:13" s="40" customFormat="1" x14ac:dyDescent="0.25">
      <c r="K4171" s="130"/>
      <c r="L4171" s="130"/>
      <c r="M4171" s="130"/>
    </row>
    <row r="4172" spans="11:13" s="40" customFormat="1" x14ac:dyDescent="0.25">
      <c r="K4172" s="130"/>
      <c r="L4172" s="130"/>
      <c r="M4172" s="130"/>
    </row>
    <row r="4173" spans="11:13" s="40" customFormat="1" x14ac:dyDescent="0.25">
      <c r="K4173" s="130"/>
      <c r="L4173" s="130"/>
      <c r="M4173" s="130"/>
    </row>
    <row r="4174" spans="11:13" s="40" customFormat="1" x14ac:dyDescent="0.25">
      <c r="K4174" s="130"/>
      <c r="L4174" s="130"/>
      <c r="M4174" s="130"/>
    </row>
    <row r="4175" spans="11:13" s="40" customFormat="1" x14ac:dyDescent="0.25">
      <c r="K4175" s="130"/>
      <c r="L4175" s="130"/>
      <c r="M4175" s="130"/>
    </row>
    <row r="4176" spans="11:13" s="40" customFormat="1" x14ac:dyDescent="0.25">
      <c r="K4176" s="130"/>
      <c r="L4176" s="130"/>
      <c r="M4176" s="130"/>
    </row>
    <row r="4177" spans="11:13" s="40" customFormat="1" x14ac:dyDescent="0.25">
      <c r="K4177" s="130"/>
      <c r="L4177" s="130"/>
      <c r="M4177" s="130"/>
    </row>
    <row r="4178" spans="11:13" s="40" customFormat="1" x14ac:dyDescent="0.25">
      <c r="K4178" s="130"/>
      <c r="L4178" s="130"/>
      <c r="M4178" s="130"/>
    </row>
    <row r="4179" spans="11:13" s="40" customFormat="1" x14ac:dyDescent="0.25">
      <c r="K4179" s="130"/>
      <c r="L4179" s="130"/>
      <c r="M4179" s="130"/>
    </row>
    <row r="4180" spans="11:13" s="40" customFormat="1" x14ac:dyDescent="0.25">
      <c r="K4180" s="130"/>
      <c r="L4180" s="130"/>
      <c r="M4180" s="130"/>
    </row>
    <row r="4181" spans="11:13" s="40" customFormat="1" x14ac:dyDescent="0.25">
      <c r="K4181" s="130"/>
      <c r="L4181" s="130"/>
      <c r="M4181" s="130"/>
    </row>
    <row r="4182" spans="11:13" s="40" customFormat="1" x14ac:dyDescent="0.25">
      <c r="K4182" s="130"/>
      <c r="L4182" s="130"/>
      <c r="M4182" s="130"/>
    </row>
    <row r="4183" spans="11:13" s="40" customFormat="1" x14ac:dyDescent="0.25">
      <c r="K4183" s="130"/>
      <c r="L4183" s="130"/>
      <c r="M4183" s="130"/>
    </row>
    <row r="4184" spans="11:13" s="40" customFormat="1" x14ac:dyDescent="0.25">
      <c r="K4184" s="130"/>
      <c r="L4184" s="130"/>
      <c r="M4184" s="130"/>
    </row>
    <row r="4185" spans="11:13" s="40" customFormat="1" x14ac:dyDescent="0.25">
      <c r="K4185" s="130"/>
      <c r="L4185" s="130"/>
      <c r="M4185" s="130"/>
    </row>
    <row r="4186" spans="11:13" s="40" customFormat="1" x14ac:dyDescent="0.25">
      <c r="K4186" s="130"/>
      <c r="L4186" s="130"/>
      <c r="M4186" s="130"/>
    </row>
    <row r="4187" spans="11:13" s="40" customFormat="1" x14ac:dyDescent="0.25">
      <c r="K4187" s="130"/>
      <c r="L4187" s="130"/>
      <c r="M4187" s="130"/>
    </row>
    <row r="4188" spans="11:13" s="40" customFormat="1" x14ac:dyDescent="0.25">
      <c r="K4188" s="130"/>
      <c r="L4188" s="130"/>
      <c r="M4188" s="130"/>
    </row>
    <row r="4189" spans="11:13" s="40" customFormat="1" x14ac:dyDescent="0.25">
      <c r="K4189" s="130"/>
      <c r="L4189" s="130"/>
      <c r="M4189" s="130"/>
    </row>
    <row r="4190" spans="11:13" s="40" customFormat="1" x14ac:dyDescent="0.25">
      <c r="K4190" s="130"/>
      <c r="L4190" s="130"/>
      <c r="M4190" s="130"/>
    </row>
    <row r="4191" spans="11:13" s="40" customFormat="1" x14ac:dyDescent="0.25">
      <c r="K4191" s="130"/>
      <c r="L4191" s="130"/>
      <c r="M4191" s="130"/>
    </row>
    <row r="4192" spans="11:13" s="40" customFormat="1" x14ac:dyDescent="0.25">
      <c r="K4192" s="130"/>
      <c r="L4192" s="130"/>
      <c r="M4192" s="130"/>
    </row>
    <row r="4193" spans="11:13" s="40" customFormat="1" x14ac:dyDescent="0.25">
      <c r="K4193" s="130"/>
      <c r="L4193" s="130"/>
      <c r="M4193" s="130"/>
    </row>
    <row r="4194" spans="11:13" s="40" customFormat="1" x14ac:dyDescent="0.25">
      <c r="K4194" s="130"/>
      <c r="L4194" s="130"/>
      <c r="M4194" s="130"/>
    </row>
    <row r="4195" spans="11:13" s="40" customFormat="1" x14ac:dyDescent="0.25">
      <c r="K4195" s="130"/>
      <c r="L4195" s="130"/>
      <c r="M4195" s="130"/>
    </row>
    <row r="4196" spans="11:13" s="40" customFormat="1" x14ac:dyDescent="0.25">
      <c r="K4196" s="130"/>
      <c r="L4196" s="130"/>
      <c r="M4196" s="130"/>
    </row>
    <row r="4197" spans="11:13" s="40" customFormat="1" x14ac:dyDescent="0.25">
      <c r="K4197" s="130"/>
      <c r="L4197" s="130"/>
      <c r="M4197" s="130"/>
    </row>
    <row r="4198" spans="11:13" s="40" customFormat="1" x14ac:dyDescent="0.25">
      <c r="K4198" s="130"/>
      <c r="L4198" s="130"/>
      <c r="M4198" s="130"/>
    </row>
    <row r="4199" spans="11:13" s="40" customFormat="1" x14ac:dyDescent="0.25">
      <c r="K4199" s="130"/>
      <c r="L4199" s="130"/>
      <c r="M4199" s="130"/>
    </row>
    <row r="4200" spans="11:13" s="40" customFormat="1" x14ac:dyDescent="0.25">
      <c r="K4200" s="130"/>
      <c r="L4200" s="130"/>
      <c r="M4200" s="130"/>
    </row>
    <row r="4201" spans="11:13" s="40" customFormat="1" x14ac:dyDescent="0.25">
      <c r="K4201" s="130"/>
      <c r="L4201" s="130"/>
      <c r="M4201" s="130"/>
    </row>
    <row r="4202" spans="11:13" s="40" customFormat="1" x14ac:dyDescent="0.25">
      <c r="K4202" s="130"/>
      <c r="L4202" s="130"/>
      <c r="M4202" s="130"/>
    </row>
    <row r="4203" spans="11:13" s="40" customFormat="1" x14ac:dyDescent="0.25">
      <c r="K4203" s="130"/>
      <c r="L4203" s="130"/>
      <c r="M4203" s="130"/>
    </row>
    <row r="4204" spans="11:13" s="40" customFormat="1" x14ac:dyDescent="0.25">
      <c r="K4204" s="130"/>
      <c r="L4204" s="130"/>
      <c r="M4204" s="130"/>
    </row>
    <row r="4205" spans="11:13" s="40" customFormat="1" x14ac:dyDescent="0.25">
      <c r="K4205" s="130"/>
      <c r="L4205" s="130"/>
      <c r="M4205" s="130"/>
    </row>
    <row r="4206" spans="11:13" s="40" customFormat="1" x14ac:dyDescent="0.25">
      <c r="K4206" s="130"/>
      <c r="L4206" s="130"/>
      <c r="M4206" s="130"/>
    </row>
    <row r="4207" spans="11:13" s="40" customFormat="1" x14ac:dyDescent="0.25">
      <c r="K4207" s="130"/>
      <c r="L4207" s="130"/>
      <c r="M4207" s="130"/>
    </row>
    <row r="4208" spans="11:13" s="40" customFormat="1" x14ac:dyDescent="0.25">
      <c r="K4208" s="130"/>
      <c r="L4208" s="130"/>
      <c r="M4208" s="130"/>
    </row>
    <row r="4209" spans="11:13" s="40" customFormat="1" x14ac:dyDescent="0.25">
      <c r="K4209" s="130"/>
      <c r="L4209" s="130"/>
      <c r="M4209" s="130"/>
    </row>
    <row r="4210" spans="11:13" s="40" customFormat="1" x14ac:dyDescent="0.25">
      <c r="K4210" s="130"/>
      <c r="L4210" s="130"/>
      <c r="M4210" s="130"/>
    </row>
    <row r="4211" spans="11:13" s="40" customFormat="1" x14ac:dyDescent="0.25">
      <c r="K4211" s="130"/>
      <c r="L4211" s="130"/>
      <c r="M4211" s="130"/>
    </row>
    <row r="4212" spans="11:13" s="40" customFormat="1" x14ac:dyDescent="0.25">
      <c r="K4212" s="130"/>
      <c r="L4212" s="130"/>
      <c r="M4212" s="130"/>
    </row>
    <row r="4213" spans="11:13" s="40" customFormat="1" x14ac:dyDescent="0.25">
      <c r="K4213" s="130"/>
      <c r="L4213" s="130"/>
      <c r="M4213" s="130"/>
    </row>
    <row r="4214" spans="11:13" s="40" customFormat="1" x14ac:dyDescent="0.25">
      <c r="K4214" s="130"/>
      <c r="L4214" s="130"/>
      <c r="M4214" s="130"/>
    </row>
    <row r="4215" spans="11:13" s="40" customFormat="1" x14ac:dyDescent="0.25">
      <c r="K4215" s="130"/>
      <c r="L4215" s="130"/>
      <c r="M4215" s="130"/>
    </row>
    <row r="4216" spans="11:13" s="40" customFormat="1" x14ac:dyDescent="0.25">
      <c r="K4216" s="130"/>
      <c r="L4216" s="130"/>
      <c r="M4216" s="130"/>
    </row>
    <row r="4217" spans="11:13" s="40" customFormat="1" x14ac:dyDescent="0.25">
      <c r="K4217" s="130"/>
      <c r="L4217" s="130"/>
      <c r="M4217" s="130"/>
    </row>
    <row r="4218" spans="11:13" s="40" customFormat="1" x14ac:dyDescent="0.25">
      <c r="K4218" s="130"/>
      <c r="L4218" s="130"/>
      <c r="M4218" s="130"/>
    </row>
    <row r="4219" spans="11:13" s="40" customFormat="1" x14ac:dyDescent="0.25">
      <c r="K4219" s="130"/>
      <c r="L4219" s="130"/>
      <c r="M4219" s="130"/>
    </row>
    <row r="4220" spans="11:13" s="40" customFormat="1" x14ac:dyDescent="0.25">
      <c r="K4220" s="130"/>
      <c r="L4220" s="130"/>
      <c r="M4220" s="130"/>
    </row>
    <row r="4221" spans="11:13" s="40" customFormat="1" x14ac:dyDescent="0.25">
      <c r="K4221" s="130"/>
      <c r="L4221" s="130"/>
      <c r="M4221" s="130"/>
    </row>
    <row r="4222" spans="11:13" s="40" customFormat="1" x14ac:dyDescent="0.25">
      <c r="K4222" s="130"/>
      <c r="L4222" s="130"/>
      <c r="M4222" s="130"/>
    </row>
    <row r="4223" spans="11:13" s="40" customFormat="1" x14ac:dyDescent="0.25">
      <c r="K4223" s="130"/>
      <c r="L4223" s="130"/>
      <c r="M4223" s="130"/>
    </row>
    <row r="4224" spans="11:13" s="40" customFormat="1" x14ac:dyDescent="0.25">
      <c r="K4224" s="130"/>
      <c r="L4224" s="130"/>
      <c r="M4224" s="130"/>
    </row>
    <row r="4225" spans="11:13" s="40" customFormat="1" x14ac:dyDescent="0.25">
      <c r="K4225" s="130"/>
      <c r="L4225" s="130"/>
      <c r="M4225" s="130"/>
    </row>
    <row r="4226" spans="11:13" s="40" customFormat="1" x14ac:dyDescent="0.25">
      <c r="K4226" s="130"/>
      <c r="L4226" s="130"/>
      <c r="M4226" s="130"/>
    </row>
    <row r="4227" spans="11:13" s="40" customFormat="1" x14ac:dyDescent="0.25">
      <c r="K4227" s="130"/>
      <c r="L4227" s="130"/>
      <c r="M4227" s="130"/>
    </row>
    <row r="4228" spans="11:13" s="40" customFormat="1" x14ac:dyDescent="0.25">
      <c r="K4228" s="130"/>
      <c r="L4228" s="130"/>
      <c r="M4228" s="130"/>
    </row>
    <row r="4229" spans="11:13" s="40" customFormat="1" x14ac:dyDescent="0.25">
      <c r="K4229" s="130"/>
      <c r="L4229" s="130"/>
      <c r="M4229" s="130"/>
    </row>
    <row r="4230" spans="11:13" s="40" customFormat="1" x14ac:dyDescent="0.25">
      <c r="K4230" s="130"/>
      <c r="L4230" s="130"/>
      <c r="M4230" s="130"/>
    </row>
    <row r="4231" spans="11:13" s="40" customFormat="1" x14ac:dyDescent="0.25">
      <c r="K4231" s="130"/>
      <c r="L4231" s="130"/>
      <c r="M4231" s="130"/>
    </row>
    <row r="4232" spans="11:13" s="40" customFormat="1" x14ac:dyDescent="0.25">
      <c r="K4232" s="130"/>
      <c r="L4232" s="130"/>
      <c r="M4232" s="130"/>
    </row>
    <row r="4233" spans="11:13" s="40" customFormat="1" x14ac:dyDescent="0.25">
      <c r="K4233" s="130"/>
      <c r="L4233" s="130"/>
      <c r="M4233" s="130"/>
    </row>
    <row r="4234" spans="11:13" s="40" customFormat="1" x14ac:dyDescent="0.25">
      <c r="K4234" s="130"/>
      <c r="L4234" s="130"/>
      <c r="M4234" s="130"/>
    </row>
    <row r="4235" spans="11:13" s="40" customFormat="1" x14ac:dyDescent="0.25">
      <c r="K4235" s="130"/>
      <c r="L4235" s="130"/>
      <c r="M4235" s="130"/>
    </row>
    <row r="4236" spans="11:13" s="40" customFormat="1" x14ac:dyDescent="0.25">
      <c r="K4236" s="130"/>
      <c r="L4236" s="130"/>
      <c r="M4236" s="130"/>
    </row>
    <row r="4237" spans="11:13" s="40" customFormat="1" x14ac:dyDescent="0.25">
      <c r="K4237" s="130"/>
      <c r="L4237" s="130"/>
      <c r="M4237" s="130"/>
    </row>
    <row r="4238" spans="11:13" s="40" customFormat="1" x14ac:dyDescent="0.25">
      <c r="K4238" s="130"/>
      <c r="L4238" s="130"/>
      <c r="M4238" s="130"/>
    </row>
    <row r="4239" spans="11:13" s="40" customFormat="1" x14ac:dyDescent="0.25">
      <c r="K4239" s="130"/>
      <c r="L4239" s="130"/>
      <c r="M4239" s="130"/>
    </row>
    <row r="4240" spans="11:13" s="40" customFormat="1" x14ac:dyDescent="0.25">
      <c r="K4240" s="130"/>
      <c r="L4240" s="130"/>
      <c r="M4240" s="130"/>
    </row>
    <row r="4241" spans="11:13" s="40" customFormat="1" x14ac:dyDescent="0.25">
      <c r="K4241" s="130"/>
      <c r="L4241" s="130"/>
      <c r="M4241" s="130"/>
    </row>
    <row r="4242" spans="11:13" s="40" customFormat="1" x14ac:dyDescent="0.25">
      <c r="K4242" s="130"/>
      <c r="L4242" s="130"/>
      <c r="M4242" s="130"/>
    </row>
    <row r="4243" spans="11:13" s="40" customFormat="1" x14ac:dyDescent="0.25">
      <c r="K4243" s="130"/>
      <c r="L4243" s="130"/>
      <c r="M4243" s="130"/>
    </row>
    <row r="4244" spans="11:13" s="40" customFormat="1" x14ac:dyDescent="0.25">
      <c r="K4244" s="130"/>
      <c r="L4244" s="130"/>
      <c r="M4244" s="130"/>
    </row>
    <row r="4245" spans="11:13" s="40" customFormat="1" x14ac:dyDescent="0.25">
      <c r="K4245" s="130"/>
      <c r="L4245" s="130"/>
      <c r="M4245" s="130"/>
    </row>
    <row r="4246" spans="11:13" s="40" customFormat="1" x14ac:dyDescent="0.25">
      <c r="K4246" s="130"/>
      <c r="L4246" s="130"/>
      <c r="M4246" s="130"/>
    </row>
    <row r="4247" spans="11:13" s="40" customFormat="1" x14ac:dyDescent="0.25">
      <c r="K4247" s="130"/>
      <c r="L4247" s="130"/>
      <c r="M4247" s="130"/>
    </row>
    <row r="4248" spans="11:13" s="40" customFormat="1" x14ac:dyDescent="0.25">
      <c r="K4248" s="130"/>
      <c r="L4248" s="130"/>
      <c r="M4248" s="130"/>
    </row>
    <row r="4249" spans="11:13" s="40" customFormat="1" x14ac:dyDescent="0.25">
      <c r="K4249" s="130"/>
      <c r="L4249" s="130"/>
      <c r="M4249" s="130"/>
    </row>
    <row r="4250" spans="11:13" s="40" customFormat="1" x14ac:dyDescent="0.25">
      <c r="K4250" s="130"/>
      <c r="L4250" s="130"/>
      <c r="M4250" s="130"/>
    </row>
    <row r="4251" spans="11:13" s="40" customFormat="1" x14ac:dyDescent="0.25">
      <c r="K4251" s="130"/>
      <c r="L4251" s="130"/>
      <c r="M4251" s="130"/>
    </row>
    <row r="4252" spans="11:13" s="40" customFormat="1" x14ac:dyDescent="0.25">
      <c r="K4252" s="130"/>
      <c r="L4252" s="130"/>
      <c r="M4252" s="130"/>
    </row>
    <row r="4253" spans="11:13" s="40" customFormat="1" x14ac:dyDescent="0.25">
      <c r="K4253" s="130"/>
      <c r="L4253" s="130"/>
      <c r="M4253" s="130"/>
    </row>
    <row r="4254" spans="11:13" s="40" customFormat="1" x14ac:dyDescent="0.25">
      <c r="K4254" s="130"/>
      <c r="L4254" s="130"/>
      <c r="M4254" s="130"/>
    </row>
    <row r="4255" spans="11:13" s="40" customFormat="1" x14ac:dyDescent="0.25">
      <c r="K4255" s="130"/>
      <c r="L4255" s="130"/>
      <c r="M4255" s="130"/>
    </row>
    <row r="4256" spans="11:13" s="40" customFormat="1" x14ac:dyDescent="0.25">
      <c r="K4256" s="130"/>
      <c r="L4256" s="130"/>
      <c r="M4256" s="130"/>
    </row>
    <row r="4257" spans="11:13" s="40" customFormat="1" x14ac:dyDescent="0.25">
      <c r="K4257" s="130"/>
      <c r="L4257" s="130"/>
      <c r="M4257" s="130"/>
    </row>
    <row r="4258" spans="11:13" s="40" customFormat="1" x14ac:dyDescent="0.25">
      <c r="K4258" s="130"/>
      <c r="L4258" s="130"/>
      <c r="M4258" s="130"/>
    </row>
    <row r="4259" spans="11:13" s="40" customFormat="1" x14ac:dyDescent="0.25">
      <c r="K4259" s="130"/>
      <c r="L4259" s="130"/>
      <c r="M4259" s="130"/>
    </row>
    <row r="4260" spans="11:13" s="40" customFormat="1" x14ac:dyDescent="0.25">
      <c r="K4260" s="130"/>
      <c r="L4260" s="130"/>
      <c r="M4260" s="130"/>
    </row>
    <row r="4261" spans="11:13" s="40" customFormat="1" x14ac:dyDescent="0.25">
      <c r="K4261" s="130"/>
      <c r="L4261" s="130"/>
      <c r="M4261" s="130"/>
    </row>
    <row r="4262" spans="11:13" s="40" customFormat="1" x14ac:dyDescent="0.25">
      <c r="K4262" s="130"/>
      <c r="L4262" s="130"/>
      <c r="M4262" s="130"/>
    </row>
    <row r="4263" spans="11:13" s="40" customFormat="1" x14ac:dyDescent="0.25">
      <c r="K4263" s="130"/>
      <c r="L4263" s="130"/>
      <c r="M4263" s="130"/>
    </row>
    <row r="4264" spans="11:13" s="40" customFormat="1" x14ac:dyDescent="0.25">
      <c r="K4264" s="130"/>
      <c r="L4264" s="130"/>
      <c r="M4264" s="130"/>
    </row>
    <row r="4265" spans="11:13" s="40" customFormat="1" x14ac:dyDescent="0.25">
      <c r="K4265" s="130"/>
      <c r="L4265" s="130"/>
      <c r="M4265" s="130"/>
    </row>
    <row r="4266" spans="11:13" s="40" customFormat="1" x14ac:dyDescent="0.25">
      <c r="K4266" s="130"/>
      <c r="L4266" s="130"/>
      <c r="M4266" s="130"/>
    </row>
    <row r="4267" spans="11:13" s="40" customFormat="1" x14ac:dyDescent="0.25">
      <c r="K4267" s="130"/>
      <c r="L4267" s="130"/>
      <c r="M4267" s="130"/>
    </row>
    <row r="4268" spans="11:13" s="40" customFormat="1" x14ac:dyDescent="0.25">
      <c r="K4268" s="130"/>
      <c r="L4268" s="130"/>
      <c r="M4268" s="130"/>
    </row>
    <row r="4269" spans="11:13" s="40" customFormat="1" x14ac:dyDescent="0.25">
      <c r="K4269" s="130"/>
      <c r="L4269" s="130"/>
      <c r="M4269" s="130"/>
    </row>
    <row r="4270" spans="11:13" s="40" customFormat="1" x14ac:dyDescent="0.25">
      <c r="K4270" s="130"/>
      <c r="L4270" s="130"/>
      <c r="M4270" s="130"/>
    </row>
    <row r="4271" spans="11:13" s="40" customFormat="1" x14ac:dyDescent="0.25">
      <c r="K4271" s="130"/>
      <c r="L4271" s="130"/>
      <c r="M4271" s="130"/>
    </row>
    <row r="4272" spans="11:13" s="40" customFormat="1" x14ac:dyDescent="0.25">
      <c r="K4272" s="130"/>
      <c r="L4272" s="130"/>
      <c r="M4272" s="130"/>
    </row>
    <row r="4273" spans="11:13" s="40" customFormat="1" x14ac:dyDescent="0.25">
      <c r="K4273" s="130"/>
      <c r="L4273" s="130"/>
      <c r="M4273" s="130"/>
    </row>
    <row r="4274" spans="11:13" s="40" customFormat="1" x14ac:dyDescent="0.25">
      <c r="K4274" s="130"/>
      <c r="L4274" s="130"/>
      <c r="M4274" s="130"/>
    </row>
    <row r="4275" spans="11:13" s="40" customFormat="1" x14ac:dyDescent="0.25">
      <c r="K4275" s="130"/>
      <c r="L4275" s="130"/>
      <c r="M4275" s="130"/>
    </row>
    <row r="4276" spans="11:13" s="40" customFormat="1" x14ac:dyDescent="0.25">
      <c r="K4276" s="130"/>
      <c r="L4276" s="130"/>
      <c r="M4276" s="130"/>
    </row>
    <row r="4277" spans="11:13" s="40" customFormat="1" x14ac:dyDescent="0.25">
      <c r="K4277" s="130"/>
      <c r="L4277" s="130"/>
      <c r="M4277" s="130"/>
    </row>
    <row r="4278" spans="11:13" s="40" customFormat="1" x14ac:dyDescent="0.25">
      <c r="K4278" s="130"/>
      <c r="L4278" s="130"/>
      <c r="M4278" s="130"/>
    </row>
    <row r="4279" spans="11:13" s="40" customFormat="1" x14ac:dyDescent="0.25">
      <c r="K4279" s="130"/>
      <c r="L4279" s="130"/>
      <c r="M4279" s="130"/>
    </row>
    <row r="4280" spans="11:13" s="40" customFormat="1" x14ac:dyDescent="0.25">
      <c r="K4280" s="130"/>
      <c r="L4280" s="130"/>
      <c r="M4280" s="130"/>
    </row>
    <row r="4281" spans="11:13" s="40" customFormat="1" x14ac:dyDescent="0.25">
      <c r="K4281" s="130"/>
      <c r="L4281" s="130"/>
      <c r="M4281" s="130"/>
    </row>
    <row r="4282" spans="11:13" s="40" customFormat="1" x14ac:dyDescent="0.25">
      <c r="K4282" s="130"/>
      <c r="L4282" s="130"/>
      <c r="M4282" s="130"/>
    </row>
    <row r="4283" spans="11:13" s="40" customFormat="1" x14ac:dyDescent="0.25">
      <c r="K4283" s="130"/>
      <c r="L4283" s="130"/>
      <c r="M4283" s="130"/>
    </row>
    <row r="4284" spans="11:13" s="40" customFormat="1" x14ac:dyDescent="0.25">
      <c r="K4284" s="130"/>
      <c r="L4284" s="130"/>
      <c r="M4284" s="130"/>
    </row>
    <row r="4285" spans="11:13" s="40" customFormat="1" x14ac:dyDescent="0.25">
      <c r="K4285" s="130"/>
      <c r="L4285" s="130"/>
      <c r="M4285" s="130"/>
    </row>
    <row r="4286" spans="11:13" s="40" customFormat="1" x14ac:dyDescent="0.25">
      <c r="K4286" s="130"/>
      <c r="L4286" s="130"/>
      <c r="M4286" s="130"/>
    </row>
    <row r="4287" spans="11:13" s="40" customFormat="1" x14ac:dyDescent="0.25">
      <c r="K4287" s="130"/>
      <c r="L4287" s="130"/>
      <c r="M4287" s="130"/>
    </row>
    <row r="4288" spans="11:13" s="40" customFormat="1" x14ac:dyDescent="0.25">
      <c r="K4288" s="130"/>
      <c r="L4288" s="130"/>
      <c r="M4288" s="130"/>
    </row>
    <row r="4289" spans="11:13" s="40" customFormat="1" x14ac:dyDescent="0.25">
      <c r="K4289" s="130"/>
      <c r="L4289" s="130"/>
      <c r="M4289" s="130"/>
    </row>
    <row r="4290" spans="11:13" s="40" customFormat="1" x14ac:dyDescent="0.25">
      <c r="K4290" s="130"/>
      <c r="L4290" s="130"/>
      <c r="M4290" s="130"/>
    </row>
    <row r="4291" spans="11:13" s="40" customFormat="1" x14ac:dyDescent="0.25">
      <c r="K4291" s="130"/>
      <c r="L4291" s="130"/>
      <c r="M4291" s="130"/>
    </row>
    <row r="4292" spans="11:13" s="40" customFormat="1" x14ac:dyDescent="0.25">
      <c r="K4292" s="130"/>
      <c r="L4292" s="130"/>
      <c r="M4292" s="130"/>
    </row>
    <row r="4293" spans="11:13" s="40" customFormat="1" x14ac:dyDescent="0.25">
      <c r="K4293" s="130"/>
      <c r="L4293" s="130"/>
      <c r="M4293" s="130"/>
    </row>
    <row r="4294" spans="11:13" s="40" customFormat="1" x14ac:dyDescent="0.25">
      <c r="K4294" s="130"/>
      <c r="L4294" s="130"/>
      <c r="M4294" s="130"/>
    </row>
    <row r="4295" spans="11:13" s="40" customFormat="1" x14ac:dyDescent="0.25">
      <c r="K4295" s="130"/>
      <c r="L4295" s="130"/>
      <c r="M4295" s="130"/>
    </row>
    <row r="4296" spans="11:13" s="40" customFormat="1" x14ac:dyDescent="0.25">
      <c r="K4296" s="130"/>
      <c r="L4296" s="130"/>
      <c r="M4296" s="130"/>
    </row>
    <row r="4297" spans="11:13" s="40" customFormat="1" x14ac:dyDescent="0.25">
      <c r="K4297" s="130"/>
      <c r="L4297" s="130"/>
      <c r="M4297" s="130"/>
    </row>
    <row r="4298" spans="11:13" s="40" customFormat="1" x14ac:dyDescent="0.25">
      <c r="K4298" s="130"/>
      <c r="L4298" s="130"/>
      <c r="M4298" s="130"/>
    </row>
    <row r="4299" spans="11:13" s="40" customFormat="1" x14ac:dyDescent="0.25">
      <c r="K4299" s="130"/>
      <c r="L4299" s="130"/>
      <c r="M4299" s="130"/>
    </row>
    <row r="4300" spans="11:13" s="40" customFormat="1" x14ac:dyDescent="0.25">
      <c r="K4300" s="130"/>
      <c r="L4300" s="130"/>
      <c r="M4300" s="130"/>
    </row>
    <row r="4301" spans="11:13" s="40" customFormat="1" x14ac:dyDescent="0.25">
      <c r="K4301" s="130"/>
      <c r="L4301" s="130"/>
      <c r="M4301" s="130"/>
    </row>
    <row r="4302" spans="11:13" s="40" customFormat="1" x14ac:dyDescent="0.25">
      <c r="K4302" s="130"/>
      <c r="L4302" s="130"/>
      <c r="M4302" s="130"/>
    </row>
    <row r="4303" spans="11:13" s="40" customFormat="1" x14ac:dyDescent="0.25">
      <c r="K4303" s="130"/>
      <c r="L4303" s="130"/>
      <c r="M4303" s="130"/>
    </row>
    <row r="4304" spans="11:13" s="40" customFormat="1" x14ac:dyDescent="0.25">
      <c r="K4304" s="130"/>
      <c r="L4304" s="130"/>
      <c r="M4304" s="130"/>
    </row>
    <row r="4305" spans="11:13" s="40" customFormat="1" x14ac:dyDescent="0.25">
      <c r="K4305" s="130"/>
      <c r="L4305" s="130"/>
      <c r="M4305" s="130"/>
    </row>
    <row r="4306" spans="11:13" s="40" customFormat="1" x14ac:dyDescent="0.25">
      <c r="K4306" s="130"/>
      <c r="L4306" s="130"/>
      <c r="M4306" s="130"/>
    </row>
    <row r="4307" spans="11:13" s="40" customFormat="1" x14ac:dyDescent="0.25">
      <c r="K4307" s="130"/>
      <c r="L4307" s="130"/>
      <c r="M4307" s="130"/>
    </row>
    <row r="4308" spans="11:13" s="40" customFormat="1" x14ac:dyDescent="0.25">
      <c r="K4308" s="130"/>
      <c r="L4308" s="130"/>
      <c r="M4308" s="130"/>
    </row>
    <row r="4309" spans="11:13" s="40" customFormat="1" x14ac:dyDescent="0.25">
      <c r="K4309" s="130"/>
      <c r="L4309" s="130"/>
      <c r="M4309" s="130"/>
    </row>
    <row r="4310" spans="11:13" s="40" customFormat="1" x14ac:dyDescent="0.25">
      <c r="K4310" s="130"/>
      <c r="L4310" s="130"/>
      <c r="M4310" s="130"/>
    </row>
    <row r="4311" spans="11:13" s="40" customFormat="1" x14ac:dyDescent="0.25">
      <c r="K4311" s="130"/>
      <c r="L4311" s="130"/>
      <c r="M4311" s="130"/>
    </row>
    <row r="4312" spans="11:13" s="40" customFormat="1" x14ac:dyDescent="0.25">
      <c r="K4312" s="130"/>
      <c r="L4312" s="130"/>
      <c r="M4312" s="130"/>
    </row>
    <row r="4313" spans="11:13" s="40" customFormat="1" x14ac:dyDescent="0.25">
      <c r="K4313" s="130"/>
      <c r="L4313" s="130"/>
      <c r="M4313" s="130"/>
    </row>
    <row r="4314" spans="11:13" s="40" customFormat="1" x14ac:dyDescent="0.25">
      <c r="K4314" s="130"/>
      <c r="L4314" s="130"/>
      <c r="M4314" s="130"/>
    </row>
    <row r="4315" spans="11:13" s="40" customFormat="1" x14ac:dyDescent="0.25">
      <c r="K4315" s="130"/>
      <c r="L4315" s="130"/>
      <c r="M4315" s="130"/>
    </row>
    <row r="4316" spans="11:13" s="40" customFormat="1" x14ac:dyDescent="0.25">
      <c r="K4316" s="130"/>
      <c r="L4316" s="130"/>
      <c r="M4316" s="130"/>
    </row>
    <row r="4317" spans="11:13" s="40" customFormat="1" x14ac:dyDescent="0.25">
      <c r="K4317" s="130"/>
      <c r="L4317" s="130"/>
      <c r="M4317" s="130"/>
    </row>
    <row r="4318" spans="11:13" s="40" customFormat="1" x14ac:dyDescent="0.25">
      <c r="K4318" s="130"/>
      <c r="L4318" s="130"/>
      <c r="M4318" s="130"/>
    </row>
    <row r="4319" spans="11:13" s="40" customFormat="1" x14ac:dyDescent="0.25">
      <c r="K4319" s="130"/>
      <c r="L4319" s="130"/>
      <c r="M4319" s="130"/>
    </row>
    <row r="4320" spans="11:13" s="40" customFormat="1" x14ac:dyDescent="0.25">
      <c r="K4320" s="130"/>
      <c r="L4320" s="130"/>
      <c r="M4320" s="130"/>
    </row>
    <row r="4321" spans="11:13" s="40" customFormat="1" x14ac:dyDescent="0.25">
      <c r="K4321" s="130"/>
      <c r="L4321" s="130"/>
      <c r="M4321" s="130"/>
    </row>
    <row r="4322" spans="11:13" s="40" customFormat="1" x14ac:dyDescent="0.25">
      <c r="K4322" s="130"/>
      <c r="L4322" s="130"/>
      <c r="M4322" s="130"/>
    </row>
    <row r="4323" spans="11:13" s="40" customFormat="1" x14ac:dyDescent="0.25">
      <c r="K4323" s="130"/>
      <c r="L4323" s="130"/>
      <c r="M4323" s="130"/>
    </row>
    <row r="4324" spans="11:13" s="40" customFormat="1" x14ac:dyDescent="0.25">
      <c r="K4324" s="130"/>
      <c r="L4324" s="130"/>
      <c r="M4324" s="130"/>
    </row>
    <row r="4325" spans="11:13" s="40" customFormat="1" x14ac:dyDescent="0.25">
      <c r="K4325" s="130"/>
      <c r="L4325" s="130"/>
      <c r="M4325" s="130"/>
    </row>
    <row r="4326" spans="11:13" s="40" customFormat="1" x14ac:dyDescent="0.25">
      <c r="K4326" s="130"/>
      <c r="L4326" s="130"/>
      <c r="M4326" s="130"/>
    </row>
    <row r="4327" spans="11:13" s="40" customFormat="1" x14ac:dyDescent="0.25">
      <c r="K4327" s="130"/>
      <c r="L4327" s="130"/>
      <c r="M4327" s="130"/>
    </row>
    <row r="4328" spans="11:13" s="40" customFormat="1" x14ac:dyDescent="0.25">
      <c r="K4328" s="130"/>
      <c r="L4328" s="130"/>
      <c r="M4328" s="130"/>
    </row>
    <row r="4329" spans="11:13" s="40" customFormat="1" x14ac:dyDescent="0.25">
      <c r="K4329" s="130"/>
      <c r="L4329" s="130"/>
      <c r="M4329" s="130"/>
    </row>
    <row r="4330" spans="11:13" s="40" customFormat="1" x14ac:dyDescent="0.25">
      <c r="K4330" s="130"/>
      <c r="L4330" s="130"/>
      <c r="M4330" s="130"/>
    </row>
    <row r="4331" spans="11:13" s="40" customFormat="1" x14ac:dyDescent="0.25">
      <c r="K4331" s="130"/>
      <c r="L4331" s="130"/>
      <c r="M4331" s="130"/>
    </row>
    <row r="4332" spans="11:13" s="40" customFormat="1" x14ac:dyDescent="0.25">
      <c r="K4332" s="130"/>
      <c r="L4332" s="130"/>
      <c r="M4332" s="130"/>
    </row>
    <row r="4333" spans="11:13" s="40" customFormat="1" x14ac:dyDescent="0.25">
      <c r="K4333" s="130"/>
      <c r="L4333" s="130"/>
      <c r="M4333" s="130"/>
    </row>
    <row r="4334" spans="11:13" s="40" customFormat="1" x14ac:dyDescent="0.25">
      <c r="K4334" s="130"/>
      <c r="L4334" s="130"/>
      <c r="M4334" s="130"/>
    </row>
    <row r="4335" spans="11:13" s="40" customFormat="1" x14ac:dyDescent="0.25">
      <c r="K4335" s="130"/>
      <c r="L4335" s="130"/>
      <c r="M4335" s="130"/>
    </row>
    <row r="4336" spans="11:13" s="40" customFormat="1" x14ac:dyDescent="0.25">
      <c r="K4336" s="130"/>
      <c r="L4336" s="130"/>
      <c r="M4336" s="130"/>
    </row>
    <row r="4337" spans="11:13" s="40" customFormat="1" x14ac:dyDescent="0.25">
      <c r="K4337" s="130"/>
      <c r="L4337" s="130"/>
      <c r="M4337" s="130"/>
    </row>
    <row r="4338" spans="11:13" s="40" customFormat="1" x14ac:dyDescent="0.25">
      <c r="K4338" s="130"/>
      <c r="L4338" s="130"/>
      <c r="M4338" s="130"/>
    </row>
    <row r="4339" spans="11:13" s="40" customFormat="1" x14ac:dyDescent="0.25">
      <c r="K4339" s="130"/>
      <c r="L4339" s="130"/>
      <c r="M4339" s="130"/>
    </row>
    <row r="4340" spans="11:13" s="40" customFormat="1" x14ac:dyDescent="0.25">
      <c r="K4340" s="130"/>
      <c r="L4340" s="130"/>
      <c r="M4340" s="130"/>
    </row>
    <row r="4341" spans="11:13" s="40" customFormat="1" x14ac:dyDescent="0.25">
      <c r="K4341" s="130"/>
      <c r="L4341" s="130"/>
      <c r="M4341" s="130"/>
    </row>
    <row r="4342" spans="11:13" s="40" customFormat="1" x14ac:dyDescent="0.25">
      <c r="K4342" s="130"/>
      <c r="L4342" s="130"/>
      <c r="M4342" s="130"/>
    </row>
    <row r="4343" spans="11:13" s="40" customFormat="1" x14ac:dyDescent="0.25">
      <c r="K4343" s="130"/>
      <c r="L4343" s="130"/>
      <c r="M4343" s="130"/>
    </row>
    <row r="4344" spans="11:13" s="40" customFormat="1" x14ac:dyDescent="0.25">
      <c r="K4344" s="130"/>
      <c r="L4344" s="130"/>
      <c r="M4344" s="130"/>
    </row>
    <row r="4345" spans="11:13" s="40" customFormat="1" x14ac:dyDescent="0.25">
      <c r="K4345" s="130"/>
      <c r="L4345" s="130"/>
      <c r="M4345" s="130"/>
    </row>
    <row r="4346" spans="11:13" s="40" customFormat="1" x14ac:dyDescent="0.25">
      <c r="K4346" s="130"/>
      <c r="L4346" s="130"/>
      <c r="M4346" s="130"/>
    </row>
    <row r="4347" spans="11:13" s="40" customFormat="1" x14ac:dyDescent="0.25">
      <c r="K4347" s="130"/>
      <c r="L4347" s="130"/>
      <c r="M4347" s="130"/>
    </row>
    <row r="4348" spans="11:13" s="40" customFormat="1" x14ac:dyDescent="0.25">
      <c r="K4348" s="130"/>
      <c r="L4348" s="130"/>
      <c r="M4348" s="130"/>
    </row>
    <row r="4349" spans="11:13" s="40" customFormat="1" x14ac:dyDescent="0.25">
      <c r="K4349" s="130"/>
      <c r="L4349" s="130"/>
      <c r="M4349" s="130"/>
    </row>
    <row r="4350" spans="11:13" s="40" customFormat="1" x14ac:dyDescent="0.25">
      <c r="K4350" s="130"/>
      <c r="L4350" s="130"/>
      <c r="M4350" s="130"/>
    </row>
    <row r="4351" spans="11:13" s="40" customFormat="1" x14ac:dyDescent="0.25">
      <c r="K4351" s="130"/>
      <c r="L4351" s="130"/>
      <c r="M4351" s="130"/>
    </row>
    <row r="4352" spans="11:13" s="40" customFormat="1" x14ac:dyDescent="0.25">
      <c r="K4352" s="130"/>
      <c r="L4352" s="130"/>
      <c r="M4352" s="130"/>
    </row>
    <row r="4353" spans="11:13" s="40" customFormat="1" x14ac:dyDescent="0.25">
      <c r="K4353" s="130"/>
      <c r="L4353" s="130"/>
      <c r="M4353" s="130"/>
    </row>
    <row r="4354" spans="11:13" s="40" customFormat="1" x14ac:dyDescent="0.25">
      <c r="K4354" s="130"/>
      <c r="L4354" s="130"/>
      <c r="M4354" s="130"/>
    </row>
    <row r="4355" spans="11:13" s="40" customFormat="1" x14ac:dyDescent="0.25">
      <c r="K4355" s="130"/>
      <c r="L4355" s="130"/>
      <c r="M4355" s="130"/>
    </row>
    <row r="4356" spans="11:13" s="40" customFormat="1" x14ac:dyDescent="0.25">
      <c r="K4356" s="130"/>
      <c r="L4356" s="130"/>
      <c r="M4356" s="130"/>
    </row>
    <row r="4357" spans="11:13" s="40" customFormat="1" x14ac:dyDescent="0.25">
      <c r="K4357" s="130"/>
      <c r="L4357" s="130"/>
      <c r="M4357" s="130"/>
    </row>
    <row r="4358" spans="11:13" s="40" customFormat="1" x14ac:dyDescent="0.25">
      <c r="K4358" s="130"/>
      <c r="L4358" s="130"/>
      <c r="M4358" s="130"/>
    </row>
    <row r="4359" spans="11:13" s="40" customFormat="1" x14ac:dyDescent="0.25">
      <c r="K4359" s="130"/>
      <c r="L4359" s="130"/>
      <c r="M4359" s="130"/>
    </row>
    <row r="4360" spans="11:13" s="40" customFormat="1" x14ac:dyDescent="0.25">
      <c r="K4360" s="130"/>
      <c r="L4360" s="130"/>
      <c r="M4360" s="130"/>
    </row>
    <row r="4361" spans="11:13" s="40" customFormat="1" x14ac:dyDescent="0.25">
      <c r="K4361" s="130"/>
      <c r="L4361" s="130"/>
      <c r="M4361" s="130"/>
    </row>
    <row r="4362" spans="11:13" s="40" customFormat="1" x14ac:dyDescent="0.25">
      <c r="K4362" s="130"/>
      <c r="L4362" s="130"/>
      <c r="M4362" s="130"/>
    </row>
    <row r="4363" spans="11:13" s="40" customFormat="1" x14ac:dyDescent="0.25">
      <c r="K4363" s="130"/>
      <c r="L4363" s="130"/>
      <c r="M4363" s="130"/>
    </row>
    <row r="4364" spans="11:13" s="40" customFormat="1" x14ac:dyDescent="0.25">
      <c r="K4364" s="130"/>
      <c r="L4364" s="130"/>
      <c r="M4364" s="130"/>
    </row>
    <row r="4365" spans="11:13" s="40" customFormat="1" x14ac:dyDescent="0.25">
      <c r="K4365" s="130"/>
      <c r="L4365" s="130"/>
      <c r="M4365" s="130"/>
    </row>
    <row r="4366" spans="11:13" s="40" customFormat="1" x14ac:dyDescent="0.25">
      <c r="K4366" s="130"/>
      <c r="L4366" s="130"/>
      <c r="M4366" s="130"/>
    </row>
    <row r="4367" spans="11:13" s="40" customFormat="1" x14ac:dyDescent="0.25">
      <c r="K4367" s="130"/>
      <c r="L4367" s="130"/>
      <c r="M4367" s="130"/>
    </row>
    <row r="4368" spans="11:13" s="40" customFormat="1" x14ac:dyDescent="0.25">
      <c r="K4368" s="130"/>
      <c r="L4368" s="130"/>
      <c r="M4368" s="130"/>
    </row>
    <row r="4369" spans="11:13" s="40" customFormat="1" x14ac:dyDescent="0.25">
      <c r="K4369" s="130"/>
      <c r="L4369" s="130"/>
      <c r="M4369" s="130"/>
    </row>
    <row r="4370" spans="11:13" s="40" customFormat="1" x14ac:dyDescent="0.25">
      <c r="K4370" s="130"/>
      <c r="L4370" s="130"/>
      <c r="M4370" s="130"/>
    </row>
    <row r="4371" spans="11:13" s="40" customFormat="1" x14ac:dyDescent="0.25">
      <c r="K4371" s="130"/>
      <c r="L4371" s="130"/>
      <c r="M4371" s="130"/>
    </row>
    <row r="4372" spans="11:13" s="40" customFormat="1" x14ac:dyDescent="0.25">
      <c r="K4372" s="130"/>
      <c r="L4372" s="130"/>
      <c r="M4372" s="130"/>
    </row>
    <row r="4373" spans="11:13" s="40" customFormat="1" x14ac:dyDescent="0.25">
      <c r="K4373" s="130"/>
      <c r="L4373" s="130"/>
      <c r="M4373" s="130"/>
    </row>
    <row r="4374" spans="11:13" s="40" customFormat="1" x14ac:dyDescent="0.25">
      <c r="K4374" s="130"/>
      <c r="L4374" s="130"/>
      <c r="M4374" s="130"/>
    </row>
    <row r="4375" spans="11:13" s="40" customFormat="1" x14ac:dyDescent="0.25">
      <c r="K4375" s="130"/>
      <c r="L4375" s="130"/>
      <c r="M4375" s="130"/>
    </row>
    <row r="4376" spans="11:13" s="40" customFormat="1" x14ac:dyDescent="0.25">
      <c r="K4376" s="130"/>
      <c r="L4376" s="130"/>
      <c r="M4376" s="130"/>
    </row>
    <row r="4377" spans="11:13" s="40" customFormat="1" x14ac:dyDescent="0.25">
      <c r="K4377" s="130"/>
      <c r="L4377" s="130"/>
      <c r="M4377" s="130"/>
    </row>
    <row r="4378" spans="11:13" s="40" customFormat="1" x14ac:dyDescent="0.25">
      <c r="K4378" s="130"/>
      <c r="L4378" s="130"/>
      <c r="M4378" s="130"/>
    </row>
    <row r="4379" spans="11:13" s="40" customFormat="1" x14ac:dyDescent="0.25">
      <c r="K4379" s="130"/>
      <c r="L4379" s="130"/>
      <c r="M4379" s="130"/>
    </row>
    <row r="4380" spans="11:13" s="40" customFormat="1" x14ac:dyDescent="0.25">
      <c r="K4380" s="130"/>
      <c r="L4380" s="130"/>
      <c r="M4380" s="130"/>
    </row>
    <row r="4381" spans="11:13" s="40" customFormat="1" x14ac:dyDescent="0.25">
      <c r="K4381" s="130"/>
      <c r="L4381" s="130"/>
      <c r="M4381" s="130"/>
    </row>
    <row r="4382" spans="11:13" s="40" customFormat="1" x14ac:dyDescent="0.25">
      <c r="K4382" s="130"/>
      <c r="L4382" s="130"/>
      <c r="M4382" s="130"/>
    </row>
    <row r="4383" spans="11:13" s="40" customFormat="1" x14ac:dyDescent="0.25">
      <c r="K4383" s="130"/>
      <c r="L4383" s="130"/>
      <c r="M4383" s="130"/>
    </row>
    <row r="4384" spans="11:13" s="40" customFormat="1" x14ac:dyDescent="0.25">
      <c r="K4384" s="130"/>
      <c r="L4384" s="130"/>
      <c r="M4384" s="130"/>
    </row>
    <row r="4385" spans="11:13" s="40" customFormat="1" x14ac:dyDescent="0.25">
      <c r="K4385" s="130"/>
      <c r="L4385" s="130"/>
      <c r="M4385" s="130"/>
    </row>
    <row r="4386" spans="11:13" s="40" customFormat="1" x14ac:dyDescent="0.25">
      <c r="K4386" s="130"/>
      <c r="L4386" s="130"/>
      <c r="M4386" s="130"/>
    </row>
    <row r="4387" spans="11:13" s="40" customFormat="1" x14ac:dyDescent="0.25">
      <c r="K4387" s="130"/>
      <c r="L4387" s="130"/>
      <c r="M4387" s="130"/>
    </row>
    <row r="4388" spans="11:13" s="40" customFormat="1" x14ac:dyDescent="0.25">
      <c r="K4388" s="130"/>
      <c r="L4388" s="130"/>
      <c r="M4388" s="130"/>
    </row>
    <row r="4389" spans="11:13" s="40" customFormat="1" x14ac:dyDescent="0.25">
      <c r="K4389" s="130"/>
      <c r="L4389" s="130"/>
      <c r="M4389" s="130"/>
    </row>
    <row r="4390" spans="11:13" s="40" customFormat="1" x14ac:dyDescent="0.25">
      <c r="K4390" s="130"/>
      <c r="L4390" s="130"/>
      <c r="M4390" s="130"/>
    </row>
    <row r="4391" spans="11:13" s="40" customFormat="1" x14ac:dyDescent="0.25">
      <c r="K4391" s="130"/>
      <c r="L4391" s="130"/>
      <c r="M4391" s="130"/>
    </row>
    <row r="4392" spans="11:13" s="40" customFormat="1" x14ac:dyDescent="0.25">
      <c r="K4392" s="130"/>
      <c r="L4392" s="130"/>
      <c r="M4392" s="130"/>
    </row>
    <row r="4393" spans="11:13" s="40" customFormat="1" x14ac:dyDescent="0.25">
      <c r="K4393" s="130"/>
      <c r="L4393" s="130"/>
      <c r="M4393" s="130"/>
    </row>
    <row r="4394" spans="11:13" s="40" customFormat="1" x14ac:dyDescent="0.25">
      <c r="K4394" s="130"/>
      <c r="L4394" s="130"/>
      <c r="M4394" s="130"/>
    </row>
    <row r="4395" spans="11:13" s="40" customFormat="1" x14ac:dyDescent="0.25">
      <c r="K4395" s="130"/>
      <c r="L4395" s="130"/>
      <c r="M4395" s="130"/>
    </row>
    <row r="4396" spans="11:13" s="40" customFormat="1" x14ac:dyDescent="0.25">
      <c r="K4396" s="130"/>
      <c r="L4396" s="130"/>
      <c r="M4396" s="130"/>
    </row>
    <row r="4397" spans="11:13" s="40" customFormat="1" x14ac:dyDescent="0.25">
      <c r="K4397" s="130"/>
      <c r="L4397" s="130"/>
      <c r="M4397" s="130"/>
    </row>
    <row r="4398" spans="11:13" s="40" customFormat="1" x14ac:dyDescent="0.25">
      <c r="K4398" s="130"/>
      <c r="L4398" s="130"/>
      <c r="M4398" s="130"/>
    </row>
    <row r="4399" spans="11:13" s="40" customFormat="1" x14ac:dyDescent="0.25">
      <c r="K4399" s="130"/>
      <c r="L4399" s="130"/>
      <c r="M4399" s="130"/>
    </row>
    <row r="4400" spans="11:13" s="40" customFormat="1" x14ac:dyDescent="0.25">
      <c r="K4400" s="130"/>
      <c r="L4400" s="130"/>
      <c r="M4400" s="130"/>
    </row>
    <row r="4401" spans="11:13" s="40" customFormat="1" x14ac:dyDescent="0.25">
      <c r="K4401" s="130"/>
      <c r="L4401" s="130"/>
      <c r="M4401" s="130"/>
    </row>
    <row r="4402" spans="11:13" s="40" customFormat="1" x14ac:dyDescent="0.25">
      <c r="K4402" s="130"/>
      <c r="L4402" s="130"/>
      <c r="M4402" s="130"/>
    </row>
    <row r="4403" spans="11:13" s="40" customFormat="1" x14ac:dyDescent="0.25">
      <c r="K4403" s="130"/>
      <c r="L4403" s="130"/>
      <c r="M4403" s="130"/>
    </row>
    <row r="4404" spans="11:13" s="40" customFormat="1" x14ac:dyDescent="0.25">
      <c r="K4404" s="130"/>
      <c r="L4404" s="130"/>
      <c r="M4404" s="130"/>
    </row>
    <row r="4405" spans="11:13" s="40" customFormat="1" x14ac:dyDescent="0.25">
      <c r="K4405" s="130"/>
      <c r="L4405" s="130"/>
      <c r="M4405" s="130"/>
    </row>
    <row r="4406" spans="11:13" s="40" customFormat="1" x14ac:dyDescent="0.25">
      <c r="K4406" s="130"/>
      <c r="L4406" s="130"/>
      <c r="M4406" s="130"/>
    </row>
    <row r="4407" spans="11:13" s="40" customFormat="1" x14ac:dyDescent="0.25">
      <c r="K4407" s="130"/>
      <c r="L4407" s="130"/>
      <c r="M4407" s="130"/>
    </row>
    <row r="4408" spans="11:13" s="40" customFormat="1" x14ac:dyDescent="0.25">
      <c r="K4408" s="130"/>
      <c r="L4408" s="130"/>
      <c r="M4408" s="130"/>
    </row>
    <row r="4409" spans="11:13" s="40" customFormat="1" x14ac:dyDescent="0.25">
      <c r="K4409" s="130"/>
      <c r="L4409" s="130"/>
      <c r="M4409" s="130"/>
    </row>
    <row r="4410" spans="11:13" s="40" customFormat="1" x14ac:dyDescent="0.25">
      <c r="K4410" s="130"/>
      <c r="L4410" s="130"/>
      <c r="M4410" s="130"/>
    </row>
    <row r="4411" spans="11:13" s="40" customFormat="1" x14ac:dyDescent="0.25">
      <c r="K4411" s="130"/>
      <c r="L4411" s="130"/>
      <c r="M4411" s="130"/>
    </row>
    <row r="4412" spans="11:13" s="40" customFormat="1" x14ac:dyDescent="0.25">
      <c r="K4412" s="130"/>
      <c r="L4412" s="130"/>
      <c r="M4412" s="130"/>
    </row>
    <row r="4413" spans="11:13" s="40" customFormat="1" x14ac:dyDescent="0.25">
      <c r="K4413" s="130"/>
      <c r="L4413" s="130"/>
      <c r="M4413" s="130"/>
    </row>
    <row r="4414" spans="11:13" s="40" customFormat="1" x14ac:dyDescent="0.25">
      <c r="K4414" s="130"/>
      <c r="L4414" s="130"/>
      <c r="M4414" s="130"/>
    </row>
    <row r="4415" spans="11:13" s="40" customFormat="1" x14ac:dyDescent="0.25">
      <c r="K4415" s="130"/>
      <c r="L4415" s="130"/>
      <c r="M4415" s="130"/>
    </row>
    <row r="4416" spans="11:13" s="40" customFormat="1" x14ac:dyDescent="0.25">
      <c r="K4416" s="130"/>
      <c r="L4416" s="130"/>
      <c r="M4416" s="130"/>
    </row>
    <row r="4417" spans="11:13" s="40" customFormat="1" x14ac:dyDescent="0.25">
      <c r="K4417" s="130"/>
      <c r="L4417" s="130"/>
      <c r="M4417" s="130"/>
    </row>
    <row r="4418" spans="11:13" s="40" customFormat="1" x14ac:dyDescent="0.25">
      <c r="K4418" s="130"/>
      <c r="L4418" s="130"/>
      <c r="M4418" s="130"/>
    </row>
    <row r="4419" spans="11:13" s="40" customFormat="1" x14ac:dyDescent="0.25">
      <c r="K4419" s="130"/>
      <c r="L4419" s="130"/>
      <c r="M4419" s="130"/>
    </row>
    <row r="4420" spans="11:13" s="40" customFormat="1" x14ac:dyDescent="0.25">
      <c r="K4420" s="130"/>
      <c r="L4420" s="130"/>
      <c r="M4420" s="130"/>
    </row>
    <row r="4421" spans="11:13" s="40" customFormat="1" x14ac:dyDescent="0.25">
      <c r="K4421" s="130"/>
      <c r="L4421" s="130"/>
      <c r="M4421" s="130"/>
    </row>
    <row r="4422" spans="11:13" s="40" customFormat="1" x14ac:dyDescent="0.25">
      <c r="K4422" s="130"/>
      <c r="L4422" s="130"/>
      <c r="M4422" s="130"/>
    </row>
    <row r="4423" spans="11:13" s="40" customFormat="1" x14ac:dyDescent="0.25">
      <c r="K4423" s="130"/>
      <c r="L4423" s="130"/>
      <c r="M4423" s="130"/>
    </row>
    <row r="4424" spans="11:13" s="40" customFormat="1" x14ac:dyDescent="0.25">
      <c r="K4424" s="130"/>
      <c r="L4424" s="130"/>
      <c r="M4424" s="130"/>
    </row>
    <row r="4425" spans="11:13" s="40" customFormat="1" x14ac:dyDescent="0.25">
      <c r="K4425" s="130"/>
      <c r="L4425" s="130"/>
      <c r="M4425" s="130"/>
    </row>
    <row r="4426" spans="11:13" s="40" customFormat="1" x14ac:dyDescent="0.25">
      <c r="K4426" s="130"/>
      <c r="L4426" s="130"/>
      <c r="M4426" s="130"/>
    </row>
    <row r="4427" spans="11:13" s="40" customFormat="1" x14ac:dyDescent="0.25">
      <c r="K4427" s="130"/>
      <c r="L4427" s="130"/>
      <c r="M4427" s="130"/>
    </row>
    <row r="4428" spans="11:13" s="40" customFormat="1" x14ac:dyDescent="0.25">
      <c r="K4428" s="130"/>
      <c r="L4428" s="130"/>
      <c r="M4428" s="130"/>
    </row>
    <row r="4429" spans="11:13" s="40" customFormat="1" x14ac:dyDescent="0.25">
      <c r="K4429" s="130"/>
      <c r="L4429" s="130"/>
      <c r="M4429" s="130"/>
    </row>
    <row r="4430" spans="11:13" s="40" customFormat="1" x14ac:dyDescent="0.25">
      <c r="K4430" s="130"/>
      <c r="L4430" s="130"/>
      <c r="M4430" s="130"/>
    </row>
    <row r="4431" spans="11:13" s="40" customFormat="1" x14ac:dyDescent="0.25">
      <c r="K4431" s="130"/>
      <c r="L4431" s="130"/>
      <c r="M4431" s="130"/>
    </row>
    <row r="4432" spans="11:13" s="40" customFormat="1" x14ac:dyDescent="0.25">
      <c r="K4432" s="130"/>
      <c r="L4432" s="130"/>
      <c r="M4432" s="130"/>
    </row>
    <row r="4433" spans="11:13" s="40" customFormat="1" x14ac:dyDescent="0.25">
      <c r="K4433" s="130"/>
      <c r="L4433" s="130"/>
      <c r="M4433" s="130"/>
    </row>
    <row r="4434" spans="11:13" s="40" customFormat="1" x14ac:dyDescent="0.25">
      <c r="K4434" s="130"/>
      <c r="L4434" s="130"/>
      <c r="M4434" s="130"/>
    </row>
    <row r="4435" spans="11:13" s="40" customFormat="1" x14ac:dyDescent="0.25">
      <c r="K4435" s="130"/>
      <c r="L4435" s="130"/>
      <c r="M4435" s="130"/>
    </row>
    <row r="4436" spans="11:13" s="40" customFormat="1" x14ac:dyDescent="0.25">
      <c r="K4436" s="130"/>
      <c r="L4436" s="130"/>
      <c r="M4436" s="130"/>
    </row>
    <row r="4437" spans="11:13" s="40" customFormat="1" x14ac:dyDescent="0.25">
      <c r="K4437" s="130"/>
      <c r="L4437" s="130"/>
      <c r="M4437" s="130"/>
    </row>
    <row r="4438" spans="11:13" s="40" customFormat="1" x14ac:dyDescent="0.25">
      <c r="K4438" s="130"/>
      <c r="L4438" s="130"/>
      <c r="M4438" s="130"/>
    </row>
    <row r="4439" spans="11:13" s="40" customFormat="1" x14ac:dyDescent="0.25">
      <c r="K4439" s="130"/>
      <c r="L4439" s="130"/>
      <c r="M4439" s="130"/>
    </row>
    <row r="4440" spans="11:13" s="40" customFormat="1" x14ac:dyDescent="0.25">
      <c r="K4440" s="130"/>
      <c r="L4440" s="130"/>
      <c r="M4440" s="130"/>
    </row>
    <row r="4441" spans="11:13" s="40" customFormat="1" x14ac:dyDescent="0.25">
      <c r="K4441" s="130"/>
      <c r="L4441" s="130"/>
      <c r="M4441" s="130"/>
    </row>
    <row r="4442" spans="11:13" s="40" customFormat="1" x14ac:dyDescent="0.25">
      <c r="K4442" s="130"/>
      <c r="L4442" s="130"/>
      <c r="M4442" s="130"/>
    </row>
    <row r="4443" spans="11:13" s="40" customFormat="1" x14ac:dyDescent="0.25">
      <c r="K4443" s="130"/>
      <c r="L4443" s="130"/>
      <c r="M4443" s="130"/>
    </row>
    <row r="4444" spans="11:13" s="40" customFormat="1" x14ac:dyDescent="0.25">
      <c r="K4444" s="130"/>
      <c r="L4444" s="130"/>
      <c r="M4444" s="130"/>
    </row>
    <row r="4445" spans="11:13" s="40" customFormat="1" x14ac:dyDescent="0.25">
      <c r="K4445" s="130"/>
      <c r="L4445" s="130"/>
      <c r="M4445" s="130"/>
    </row>
    <row r="4446" spans="11:13" s="40" customFormat="1" x14ac:dyDescent="0.25">
      <c r="K4446" s="130"/>
      <c r="L4446" s="130"/>
      <c r="M4446" s="130"/>
    </row>
    <row r="4447" spans="11:13" s="40" customFormat="1" x14ac:dyDescent="0.25">
      <c r="K4447" s="130"/>
      <c r="L4447" s="130"/>
      <c r="M4447" s="130"/>
    </row>
    <row r="4448" spans="11:13" s="40" customFormat="1" x14ac:dyDescent="0.25">
      <c r="K4448" s="130"/>
      <c r="L4448" s="130"/>
      <c r="M4448" s="130"/>
    </row>
    <row r="4449" spans="11:13" s="40" customFormat="1" x14ac:dyDescent="0.25">
      <c r="K4449" s="130"/>
      <c r="L4449" s="130"/>
      <c r="M4449" s="130"/>
    </row>
    <row r="4450" spans="11:13" s="40" customFormat="1" x14ac:dyDescent="0.25">
      <c r="K4450" s="130"/>
      <c r="L4450" s="130"/>
      <c r="M4450" s="130"/>
    </row>
    <row r="4451" spans="11:13" s="40" customFormat="1" x14ac:dyDescent="0.25">
      <c r="K4451" s="130"/>
      <c r="L4451" s="130"/>
      <c r="M4451" s="130"/>
    </row>
    <row r="4452" spans="11:13" s="40" customFormat="1" x14ac:dyDescent="0.25">
      <c r="K4452" s="130"/>
      <c r="L4452" s="130"/>
      <c r="M4452" s="130"/>
    </row>
    <row r="4453" spans="11:13" s="40" customFormat="1" x14ac:dyDescent="0.25">
      <c r="K4453" s="130"/>
      <c r="L4453" s="130"/>
      <c r="M4453" s="130"/>
    </row>
    <row r="4454" spans="11:13" s="40" customFormat="1" x14ac:dyDescent="0.25">
      <c r="K4454" s="130"/>
      <c r="L4454" s="130"/>
      <c r="M4454" s="130"/>
    </row>
    <row r="4455" spans="11:13" s="40" customFormat="1" x14ac:dyDescent="0.25">
      <c r="K4455" s="130"/>
      <c r="L4455" s="130"/>
      <c r="M4455" s="130"/>
    </row>
    <row r="4456" spans="11:13" s="40" customFormat="1" x14ac:dyDescent="0.25">
      <c r="K4456" s="130"/>
      <c r="L4456" s="130"/>
      <c r="M4456" s="130"/>
    </row>
    <row r="4457" spans="11:13" s="40" customFormat="1" x14ac:dyDescent="0.25">
      <c r="K4457" s="130"/>
      <c r="L4457" s="130"/>
      <c r="M4457" s="130"/>
    </row>
    <row r="4458" spans="11:13" s="40" customFormat="1" x14ac:dyDescent="0.25">
      <c r="K4458" s="130"/>
      <c r="L4458" s="130"/>
      <c r="M4458" s="130"/>
    </row>
    <row r="4459" spans="11:13" s="40" customFormat="1" x14ac:dyDescent="0.25">
      <c r="K4459" s="130"/>
      <c r="L4459" s="130"/>
      <c r="M4459" s="130"/>
    </row>
    <row r="4460" spans="11:13" s="40" customFormat="1" x14ac:dyDescent="0.25">
      <c r="K4460" s="130"/>
      <c r="L4460" s="130"/>
      <c r="M4460" s="130"/>
    </row>
    <row r="4461" spans="11:13" s="40" customFormat="1" x14ac:dyDescent="0.25">
      <c r="K4461" s="130"/>
      <c r="L4461" s="130"/>
      <c r="M4461" s="130"/>
    </row>
    <row r="4462" spans="11:13" s="40" customFormat="1" x14ac:dyDescent="0.25">
      <c r="K4462" s="130"/>
      <c r="L4462" s="130"/>
      <c r="M4462" s="130"/>
    </row>
    <row r="4463" spans="11:13" s="40" customFormat="1" x14ac:dyDescent="0.25">
      <c r="K4463" s="130"/>
      <c r="L4463" s="130"/>
      <c r="M4463" s="130"/>
    </row>
    <row r="4464" spans="11:13" s="40" customFormat="1" x14ac:dyDescent="0.25">
      <c r="K4464" s="130"/>
      <c r="L4464" s="130"/>
      <c r="M4464" s="130"/>
    </row>
    <row r="4465" spans="11:13" s="40" customFormat="1" x14ac:dyDescent="0.25">
      <c r="K4465" s="130"/>
      <c r="L4465" s="130"/>
      <c r="M4465" s="130"/>
    </row>
    <row r="4466" spans="11:13" s="40" customFormat="1" x14ac:dyDescent="0.25">
      <c r="K4466" s="130"/>
      <c r="L4466" s="130"/>
      <c r="M4466" s="130"/>
    </row>
    <row r="4467" spans="11:13" s="40" customFormat="1" x14ac:dyDescent="0.25">
      <c r="K4467" s="130"/>
      <c r="L4467" s="130"/>
      <c r="M4467" s="130"/>
    </row>
    <row r="4468" spans="11:13" s="40" customFormat="1" x14ac:dyDescent="0.25">
      <c r="K4468" s="130"/>
      <c r="L4468" s="130"/>
      <c r="M4468" s="130"/>
    </row>
    <row r="4469" spans="11:13" s="40" customFormat="1" x14ac:dyDescent="0.25">
      <c r="K4469" s="130"/>
      <c r="L4469" s="130"/>
      <c r="M4469" s="130"/>
    </row>
    <row r="4470" spans="11:13" s="40" customFormat="1" x14ac:dyDescent="0.25">
      <c r="K4470" s="130"/>
      <c r="L4470" s="130"/>
      <c r="M4470" s="130"/>
    </row>
    <row r="4471" spans="11:13" s="40" customFormat="1" x14ac:dyDescent="0.25">
      <c r="K4471" s="130"/>
      <c r="L4471" s="130"/>
      <c r="M4471" s="130"/>
    </row>
    <row r="4472" spans="11:13" s="40" customFormat="1" x14ac:dyDescent="0.25">
      <c r="K4472" s="130"/>
      <c r="L4472" s="130"/>
      <c r="M4472" s="130"/>
    </row>
    <row r="4473" spans="11:13" s="40" customFormat="1" x14ac:dyDescent="0.25">
      <c r="K4473" s="130"/>
      <c r="L4473" s="130"/>
      <c r="M4473" s="130"/>
    </row>
    <row r="4474" spans="11:13" s="40" customFormat="1" x14ac:dyDescent="0.25">
      <c r="K4474" s="130"/>
      <c r="L4474" s="130"/>
      <c r="M4474" s="130"/>
    </row>
    <row r="4475" spans="11:13" s="40" customFormat="1" x14ac:dyDescent="0.25">
      <c r="K4475" s="130"/>
      <c r="L4475" s="130"/>
      <c r="M4475" s="130"/>
    </row>
    <row r="4476" spans="11:13" s="40" customFormat="1" x14ac:dyDescent="0.25">
      <c r="K4476" s="130"/>
      <c r="L4476" s="130"/>
      <c r="M4476" s="130"/>
    </row>
    <row r="4477" spans="11:13" s="40" customFormat="1" x14ac:dyDescent="0.25">
      <c r="K4477" s="130"/>
      <c r="L4477" s="130"/>
      <c r="M4477" s="130"/>
    </row>
    <row r="4478" spans="11:13" s="40" customFormat="1" x14ac:dyDescent="0.25">
      <c r="K4478" s="130"/>
      <c r="L4478" s="130"/>
      <c r="M4478" s="130"/>
    </row>
    <row r="4479" spans="11:13" s="40" customFormat="1" x14ac:dyDescent="0.25">
      <c r="K4479" s="130"/>
      <c r="L4479" s="130"/>
      <c r="M4479" s="130"/>
    </row>
    <row r="4480" spans="11:13" s="40" customFormat="1" x14ac:dyDescent="0.25">
      <c r="K4480" s="130"/>
      <c r="L4480" s="130"/>
      <c r="M4480" s="130"/>
    </row>
    <row r="4481" spans="11:13" s="40" customFormat="1" x14ac:dyDescent="0.25">
      <c r="K4481" s="130"/>
      <c r="L4481" s="130"/>
      <c r="M4481" s="130"/>
    </row>
    <row r="4482" spans="11:13" s="40" customFormat="1" x14ac:dyDescent="0.25">
      <c r="K4482" s="130"/>
      <c r="L4482" s="130"/>
      <c r="M4482" s="130"/>
    </row>
    <row r="4483" spans="11:13" s="40" customFormat="1" x14ac:dyDescent="0.25">
      <c r="K4483" s="130"/>
      <c r="L4483" s="130"/>
      <c r="M4483" s="130"/>
    </row>
    <row r="4484" spans="11:13" s="40" customFormat="1" x14ac:dyDescent="0.25">
      <c r="K4484" s="130"/>
      <c r="L4484" s="130"/>
      <c r="M4484" s="130"/>
    </row>
    <row r="4485" spans="11:13" s="40" customFormat="1" x14ac:dyDescent="0.25">
      <c r="K4485" s="130"/>
      <c r="L4485" s="130"/>
      <c r="M4485" s="130"/>
    </row>
    <row r="4486" spans="11:13" s="40" customFormat="1" x14ac:dyDescent="0.25">
      <c r="K4486" s="130"/>
      <c r="L4486" s="130"/>
      <c r="M4486" s="130"/>
    </row>
    <row r="4487" spans="11:13" s="40" customFormat="1" x14ac:dyDescent="0.25">
      <c r="K4487" s="130"/>
      <c r="L4487" s="130"/>
      <c r="M4487" s="130"/>
    </row>
    <row r="4488" spans="11:13" s="40" customFormat="1" x14ac:dyDescent="0.25">
      <c r="K4488" s="130"/>
      <c r="L4488" s="130"/>
      <c r="M4488" s="130"/>
    </row>
    <row r="4489" spans="11:13" s="40" customFormat="1" x14ac:dyDescent="0.25">
      <c r="K4489" s="130"/>
      <c r="L4489" s="130"/>
      <c r="M4489" s="130"/>
    </row>
    <row r="4490" spans="11:13" s="40" customFormat="1" x14ac:dyDescent="0.25">
      <c r="K4490" s="130"/>
      <c r="L4490" s="130"/>
      <c r="M4490" s="130"/>
    </row>
    <row r="4491" spans="11:13" s="40" customFormat="1" x14ac:dyDescent="0.25">
      <c r="K4491" s="130"/>
      <c r="L4491" s="130"/>
      <c r="M4491" s="130"/>
    </row>
    <row r="4492" spans="11:13" s="40" customFormat="1" x14ac:dyDescent="0.25">
      <c r="K4492" s="130"/>
      <c r="L4492" s="130"/>
      <c r="M4492" s="130"/>
    </row>
    <row r="4493" spans="11:13" s="40" customFormat="1" x14ac:dyDescent="0.25">
      <c r="K4493" s="130"/>
      <c r="L4493" s="130"/>
      <c r="M4493" s="130"/>
    </row>
    <row r="4494" spans="11:13" s="40" customFormat="1" x14ac:dyDescent="0.25">
      <c r="K4494" s="130"/>
      <c r="L4494" s="130"/>
      <c r="M4494" s="130"/>
    </row>
    <row r="4495" spans="11:13" s="40" customFormat="1" x14ac:dyDescent="0.25">
      <c r="K4495" s="130"/>
      <c r="L4495" s="130"/>
      <c r="M4495" s="130"/>
    </row>
    <row r="4496" spans="11:13" s="40" customFormat="1" x14ac:dyDescent="0.25">
      <c r="K4496" s="130"/>
      <c r="L4496" s="130"/>
      <c r="M4496" s="130"/>
    </row>
    <row r="4497" spans="11:13" s="40" customFormat="1" x14ac:dyDescent="0.25">
      <c r="K4497" s="130"/>
      <c r="L4497" s="130"/>
      <c r="M4497" s="130"/>
    </row>
    <row r="4498" spans="11:13" s="40" customFormat="1" x14ac:dyDescent="0.25">
      <c r="K4498" s="130"/>
      <c r="L4498" s="130"/>
      <c r="M4498" s="130"/>
    </row>
    <row r="4499" spans="11:13" s="40" customFormat="1" x14ac:dyDescent="0.25">
      <c r="K4499" s="130"/>
      <c r="L4499" s="130"/>
      <c r="M4499" s="130"/>
    </row>
    <row r="4500" spans="11:13" s="40" customFormat="1" x14ac:dyDescent="0.25">
      <c r="K4500" s="130"/>
      <c r="L4500" s="130"/>
      <c r="M4500" s="130"/>
    </row>
    <row r="4501" spans="11:13" s="40" customFormat="1" x14ac:dyDescent="0.25">
      <c r="K4501" s="130"/>
      <c r="L4501" s="130"/>
      <c r="M4501" s="130"/>
    </row>
    <row r="4502" spans="11:13" s="40" customFormat="1" x14ac:dyDescent="0.25">
      <c r="K4502" s="130"/>
      <c r="L4502" s="130"/>
      <c r="M4502" s="130"/>
    </row>
    <row r="4503" spans="11:13" s="40" customFormat="1" x14ac:dyDescent="0.25">
      <c r="K4503" s="130"/>
      <c r="L4503" s="130"/>
      <c r="M4503" s="130"/>
    </row>
    <row r="4504" spans="11:13" s="40" customFormat="1" x14ac:dyDescent="0.25">
      <c r="K4504" s="130"/>
      <c r="L4504" s="130"/>
      <c r="M4504" s="130"/>
    </row>
    <row r="4505" spans="11:13" s="40" customFormat="1" x14ac:dyDescent="0.25">
      <c r="K4505" s="130"/>
      <c r="L4505" s="130"/>
      <c r="M4505" s="130"/>
    </row>
    <row r="4506" spans="11:13" s="40" customFormat="1" x14ac:dyDescent="0.25">
      <c r="K4506" s="130"/>
      <c r="L4506" s="130"/>
      <c r="M4506" s="130"/>
    </row>
    <row r="4507" spans="11:13" s="40" customFormat="1" x14ac:dyDescent="0.25">
      <c r="K4507" s="130"/>
      <c r="L4507" s="130"/>
      <c r="M4507" s="130"/>
    </row>
    <row r="4508" spans="11:13" s="40" customFormat="1" x14ac:dyDescent="0.25">
      <c r="K4508" s="130"/>
      <c r="L4508" s="130"/>
      <c r="M4508" s="130"/>
    </row>
    <row r="4509" spans="11:13" s="40" customFormat="1" x14ac:dyDescent="0.25">
      <c r="K4509" s="130"/>
      <c r="L4509" s="130"/>
      <c r="M4509" s="130"/>
    </row>
    <row r="4510" spans="11:13" s="40" customFormat="1" x14ac:dyDescent="0.25">
      <c r="K4510" s="130"/>
      <c r="L4510" s="130"/>
      <c r="M4510" s="130"/>
    </row>
    <row r="4511" spans="11:13" s="40" customFormat="1" x14ac:dyDescent="0.25">
      <c r="K4511" s="130"/>
      <c r="L4511" s="130"/>
      <c r="M4511" s="130"/>
    </row>
    <row r="4512" spans="11:13" s="40" customFormat="1" x14ac:dyDescent="0.25">
      <c r="K4512" s="130"/>
      <c r="L4512" s="130"/>
      <c r="M4512" s="130"/>
    </row>
    <row r="4513" spans="11:13" s="40" customFormat="1" x14ac:dyDescent="0.25">
      <c r="K4513" s="130"/>
      <c r="L4513" s="130"/>
      <c r="M4513" s="130"/>
    </row>
    <row r="4514" spans="11:13" s="40" customFormat="1" x14ac:dyDescent="0.25">
      <c r="K4514" s="130"/>
      <c r="L4514" s="130"/>
      <c r="M4514" s="130"/>
    </row>
    <row r="4515" spans="11:13" s="40" customFormat="1" x14ac:dyDescent="0.25">
      <c r="K4515" s="130"/>
      <c r="L4515" s="130"/>
      <c r="M4515" s="130"/>
    </row>
    <row r="4516" spans="11:13" s="40" customFormat="1" x14ac:dyDescent="0.25">
      <c r="K4516" s="130"/>
      <c r="L4516" s="130"/>
      <c r="M4516" s="130"/>
    </row>
    <row r="4517" spans="11:13" s="40" customFormat="1" x14ac:dyDescent="0.25">
      <c r="K4517" s="130"/>
      <c r="L4517" s="130"/>
      <c r="M4517" s="130"/>
    </row>
    <row r="4518" spans="11:13" s="40" customFormat="1" x14ac:dyDescent="0.25">
      <c r="K4518" s="130"/>
      <c r="L4518" s="130"/>
      <c r="M4518" s="130"/>
    </row>
    <row r="4519" spans="11:13" s="40" customFormat="1" x14ac:dyDescent="0.25">
      <c r="K4519" s="130"/>
      <c r="L4519" s="130"/>
      <c r="M4519" s="130"/>
    </row>
    <row r="4520" spans="11:13" s="40" customFormat="1" x14ac:dyDescent="0.25">
      <c r="K4520" s="130"/>
      <c r="L4520" s="130"/>
      <c r="M4520" s="130"/>
    </row>
    <row r="4521" spans="11:13" s="40" customFormat="1" x14ac:dyDescent="0.25">
      <c r="K4521" s="130"/>
      <c r="L4521" s="130"/>
      <c r="M4521" s="130"/>
    </row>
    <row r="4522" spans="11:13" s="40" customFormat="1" x14ac:dyDescent="0.25">
      <c r="K4522" s="130"/>
      <c r="L4522" s="130"/>
      <c r="M4522" s="130"/>
    </row>
    <row r="4523" spans="11:13" s="40" customFormat="1" x14ac:dyDescent="0.25">
      <c r="K4523" s="130"/>
      <c r="L4523" s="130"/>
      <c r="M4523" s="130"/>
    </row>
    <row r="4524" spans="11:13" s="40" customFormat="1" x14ac:dyDescent="0.25">
      <c r="K4524" s="130"/>
      <c r="L4524" s="130"/>
      <c r="M4524" s="130"/>
    </row>
    <row r="4525" spans="11:13" s="40" customFormat="1" x14ac:dyDescent="0.25">
      <c r="K4525" s="130"/>
      <c r="L4525" s="130"/>
      <c r="M4525" s="130"/>
    </row>
    <row r="4526" spans="11:13" s="40" customFormat="1" x14ac:dyDescent="0.25">
      <c r="K4526" s="130"/>
      <c r="L4526" s="130"/>
      <c r="M4526" s="130"/>
    </row>
    <row r="4527" spans="11:13" s="40" customFormat="1" x14ac:dyDescent="0.25">
      <c r="K4527" s="130"/>
      <c r="L4527" s="130"/>
      <c r="M4527" s="130"/>
    </row>
    <row r="4528" spans="11:13" s="40" customFormat="1" x14ac:dyDescent="0.25">
      <c r="K4528" s="130"/>
      <c r="L4528" s="130"/>
      <c r="M4528" s="130"/>
    </row>
    <row r="4529" spans="11:13" s="40" customFormat="1" x14ac:dyDescent="0.25">
      <c r="K4529" s="130"/>
      <c r="L4529" s="130"/>
      <c r="M4529" s="130"/>
    </row>
    <row r="4530" spans="11:13" s="40" customFormat="1" x14ac:dyDescent="0.25">
      <c r="K4530" s="130"/>
      <c r="L4530" s="130"/>
      <c r="M4530" s="130"/>
    </row>
    <row r="4531" spans="11:13" s="40" customFormat="1" x14ac:dyDescent="0.25">
      <c r="K4531" s="130"/>
      <c r="L4531" s="130"/>
      <c r="M4531" s="130"/>
    </row>
    <row r="4532" spans="11:13" s="40" customFormat="1" x14ac:dyDescent="0.25">
      <c r="K4532" s="130"/>
      <c r="L4532" s="130"/>
      <c r="M4532" s="130"/>
    </row>
    <row r="4533" spans="11:13" s="40" customFormat="1" x14ac:dyDescent="0.25">
      <c r="K4533" s="130"/>
      <c r="L4533" s="130"/>
      <c r="M4533" s="130"/>
    </row>
    <row r="4534" spans="11:13" s="40" customFormat="1" x14ac:dyDescent="0.25">
      <c r="K4534" s="130"/>
      <c r="L4534" s="130"/>
      <c r="M4534" s="130"/>
    </row>
    <row r="4535" spans="11:13" s="40" customFormat="1" x14ac:dyDescent="0.25">
      <c r="K4535" s="130"/>
      <c r="L4535" s="130"/>
      <c r="M4535" s="130"/>
    </row>
    <row r="4536" spans="11:13" s="40" customFormat="1" x14ac:dyDescent="0.25">
      <c r="K4536" s="130"/>
      <c r="L4536" s="130"/>
      <c r="M4536" s="130"/>
    </row>
    <row r="4537" spans="11:13" s="40" customFormat="1" x14ac:dyDescent="0.25">
      <c r="K4537" s="130"/>
      <c r="L4537" s="130"/>
      <c r="M4537" s="130"/>
    </row>
    <row r="4538" spans="11:13" s="40" customFormat="1" x14ac:dyDescent="0.25">
      <c r="K4538" s="130"/>
      <c r="L4538" s="130"/>
      <c r="M4538" s="130"/>
    </row>
    <row r="4539" spans="11:13" s="40" customFormat="1" x14ac:dyDescent="0.25">
      <c r="K4539" s="130"/>
      <c r="L4539" s="130"/>
      <c r="M4539" s="130"/>
    </row>
    <row r="4540" spans="11:13" s="40" customFormat="1" x14ac:dyDescent="0.25">
      <c r="K4540" s="130"/>
      <c r="L4540" s="130"/>
      <c r="M4540" s="130"/>
    </row>
    <row r="4541" spans="11:13" s="40" customFormat="1" x14ac:dyDescent="0.25">
      <c r="K4541" s="130"/>
      <c r="L4541" s="130"/>
      <c r="M4541" s="130"/>
    </row>
    <row r="4542" spans="11:13" s="40" customFormat="1" x14ac:dyDescent="0.25">
      <c r="K4542" s="130"/>
      <c r="L4542" s="130"/>
      <c r="M4542" s="130"/>
    </row>
    <row r="4543" spans="11:13" s="40" customFormat="1" x14ac:dyDescent="0.25">
      <c r="K4543" s="130"/>
      <c r="L4543" s="130"/>
      <c r="M4543" s="130"/>
    </row>
    <row r="4544" spans="11:13" s="40" customFormat="1" x14ac:dyDescent="0.25">
      <c r="K4544" s="130"/>
      <c r="L4544" s="130"/>
      <c r="M4544" s="130"/>
    </row>
    <row r="4545" spans="11:13" s="40" customFormat="1" x14ac:dyDescent="0.25">
      <c r="K4545" s="130"/>
      <c r="L4545" s="130"/>
      <c r="M4545" s="130"/>
    </row>
    <row r="4546" spans="11:13" s="40" customFormat="1" x14ac:dyDescent="0.25">
      <c r="K4546" s="130"/>
      <c r="L4546" s="130"/>
      <c r="M4546" s="130"/>
    </row>
    <row r="4547" spans="11:13" s="40" customFormat="1" x14ac:dyDescent="0.25">
      <c r="K4547" s="130"/>
      <c r="L4547" s="130"/>
      <c r="M4547" s="130"/>
    </row>
    <row r="4548" spans="11:13" s="40" customFormat="1" x14ac:dyDescent="0.25">
      <c r="K4548" s="130"/>
      <c r="L4548" s="130"/>
      <c r="M4548" s="130"/>
    </row>
    <row r="4549" spans="11:13" s="40" customFormat="1" x14ac:dyDescent="0.25">
      <c r="K4549" s="130"/>
      <c r="L4549" s="130"/>
      <c r="M4549" s="130"/>
    </row>
    <row r="4550" spans="11:13" s="40" customFormat="1" x14ac:dyDescent="0.25">
      <c r="K4550" s="130"/>
      <c r="L4550" s="130"/>
      <c r="M4550" s="130"/>
    </row>
    <row r="4551" spans="11:13" s="40" customFormat="1" x14ac:dyDescent="0.25">
      <c r="K4551" s="130"/>
      <c r="L4551" s="130"/>
      <c r="M4551" s="130"/>
    </row>
    <row r="4552" spans="11:13" s="40" customFormat="1" x14ac:dyDescent="0.25">
      <c r="K4552" s="130"/>
      <c r="L4552" s="130"/>
      <c r="M4552" s="130"/>
    </row>
    <row r="4553" spans="11:13" s="40" customFormat="1" x14ac:dyDescent="0.25">
      <c r="K4553" s="130"/>
      <c r="L4553" s="130"/>
      <c r="M4553" s="130"/>
    </row>
    <row r="4554" spans="11:13" s="40" customFormat="1" x14ac:dyDescent="0.25">
      <c r="K4554" s="130"/>
      <c r="L4554" s="130"/>
      <c r="M4554" s="130"/>
    </row>
    <row r="4555" spans="11:13" s="40" customFormat="1" x14ac:dyDescent="0.25">
      <c r="K4555" s="130"/>
      <c r="L4555" s="130"/>
      <c r="M4555" s="130"/>
    </row>
    <row r="4556" spans="11:13" s="40" customFormat="1" x14ac:dyDescent="0.25">
      <c r="K4556" s="130"/>
      <c r="L4556" s="130"/>
      <c r="M4556" s="130"/>
    </row>
    <row r="4557" spans="11:13" s="40" customFormat="1" x14ac:dyDescent="0.25">
      <c r="K4557" s="130"/>
      <c r="L4557" s="130"/>
      <c r="M4557" s="130"/>
    </row>
    <row r="4558" spans="11:13" s="40" customFormat="1" x14ac:dyDescent="0.25">
      <c r="K4558" s="130"/>
      <c r="L4558" s="130"/>
      <c r="M4558" s="130"/>
    </row>
    <row r="4559" spans="11:13" s="40" customFormat="1" x14ac:dyDescent="0.25">
      <c r="K4559" s="130"/>
      <c r="L4559" s="130"/>
      <c r="M4559" s="130"/>
    </row>
    <row r="4560" spans="11:13" s="40" customFormat="1" x14ac:dyDescent="0.25">
      <c r="K4560" s="130"/>
      <c r="L4560" s="130"/>
      <c r="M4560" s="130"/>
    </row>
    <row r="4561" spans="11:13" s="40" customFormat="1" x14ac:dyDescent="0.25">
      <c r="K4561" s="130"/>
      <c r="L4561" s="130"/>
      <c r="M4561" s="130"/>
    </row>
    <row r="4562" spans="11:13" s="40" customFormat="1" x14ac:dyDescent="0.25">
      <c r="K4562" s="130"/>
      <c r="L4562" s="130"/>
      <c r="M4562" s="130"/>
    </row>
    <row r="4563" spans="11:13" s="40" customFormat="1" x14ac:dyDescent="0.25">
      <c r="K4563" s="130"/>
      <c r="L4563" s="130"/>
      <c r="M4563" s="130"/>
    </row>
    <row r="4564" spans="11:13" s="40" customFormat="1" x14ac:dyDescent="0.25">
      <c r="K4564" s="130"/>
      <c r="L4564" s="130"/>
      <c r="M4564" s="130"/>
    </row>
    <row r="4565" spans="11:13" s="40" customFormat="1" x14ac:dyDescent="0.25">
      <c r="K4565" s="130"/>
      <c r="L4565" s="130"/>
      <c r="M4565" s="130"/>
    </row>
    <row r="4566" spans="11:13" s="40" customFormat="1" x14ac:dyDescent="0.25">
      <c r="K4566" s="130"/>
      <c r="L4566" s="130"/>
      <c r="M4566" s="130"/>
    </row>
    <row r="4567" spans="11:13" s="40" customFormat="1" x14ac:dyDescent="0.25">
      <c r="K4567" s="130"/>
      <c r="L4567" s="130"/>
      <c r="M4567" s="130"/>
    </row>
    <row r="4568" spans="11:13" s="40" customFormat="1" x14ac:dyDescent="0.25">
      <c r="K4568" s="130"/>
      <c r="L4568" s="130"/>
      <c r="M4568" s="130"/>
    </row>
    <row r="4569" spans="11:13" s="40" customFormat="1" x14ac:dyDescent="0.25">
      <c r="K4569" s="130"/>
      <c r="L4569" s="130"/>
      <c r="M4569" s="130"/>
    </row>
    <row r="4570" spans="11:13" s="40" customFormat="1" x14ac:dyDescent="0.25">
      <c r="K4570" s="130"/>
      <c r="L4570" s="130"/>
      <c r="M4570" s="130"/>
    </row>
    <row r="4571" spans="11:13" s="40" customFormat="1" x14ac:dyDescent="0.25">
      <c r="K4571" s="130"/>
      <c r="L4571" s="130"/>
      <c r="M4571" s="130"/>
    </row>
    <row r="4572" spans="11:13" s="40" customFormat="1" x14ac:dyDescent="0.25">
      <c r="K4572" s="130"/>
      <c r="L4572" s="130"/>
      <c r="M4572" s="130"/>
    </row>
    <row r="4573" spans="11:13" s="40" customFormat="1" x14ac:dyDescent="0.25">
      <c r="K4573" s="130"/>
      <c r="L4573" s="130"/>
      <c r="M4573" s="130"/>
    </row>
    <row r="4574" spans="11:13" s="40" customFormat="1" x14ac:dyDescent="0.25">
      <c r="K4574" s="130"/>
      <c r="L4574" s="130"/>
      <c r="M4574" s="130"/>
    </row>
    <row r="4575" spans="11:13" s="40" customFormat="1" x14ac:dyDescent="0.25">
      <c r="K4575" s="130"/>
      <c r="L4575" s="130"/>
      <c r="M4575" s="130"/>
    </row>
    <row r="4576" spans="11:13" s="40" customFormat="1" x14ac:dyDescent="0.25">
      <c r="K4576" s="130"/>
      <c r="L4576" s="130"/>
      <c r="M4576" s="130"/>
    </row>
    <row r="4577" spans="11:13" s="40" customFormat="1" x14ac:dyDescent="0.25">
      <c r="K4577" s="130"/>
      <c r="L4577" s="130"/>
      <c r="M4577" s="130"/>
    </row>
    <row r="4578" spans="11:13" s="40" customFormat="1" x14ac:dyDescent="0.25">
      <c r="K4578" s="130"/>
      <c r="L4578" s="130"/>
      <c r="M4578" s="130"/>
    </row>
    <row r="4579" spans="11:13" s="40" customFormat="1" x14ac:dyDescent="0.25">
      <c r="K4579" s="130"/>
      <c r="L4579" s="130"/>
      <c r="M4579" s="130"/>
    </row>
    <row r="4580" spans="11:13" s="40" customFormat="1" x14ac:dyDescent="0.25">
      <c r="K4580" s="130"/>
      <c r="L4580" s="130"/>
      <c r="M4580" s="130"/>
    </row>
    <row r="4581" spans="11:13" s="40" customFormat="1" x14ac:dyDescent="0.25">
      <c r="K4581" s="130"/>
      <c r="L4581" s="130"/>
      <c r="M4581" s="130"/>
    </row>
    <row r="4582" spans="11:13" s="40" customFormat="1" x14ac:dyDescent="0.25">
      <c r="K4582" s="130"/>
      <c r="L4582" s="130"/>
      <c r="M4582" s="130"/>
    </row>
    <row r="4583" spans="11:13" s="40" customFormat="1" x14ac:dyDescent="0.25">
      <c r="K4583" s="130"/>
      <c r="L4583" s="130"/>
      <c r="M4583" s="130"/>
    </row>
    <row r="4584" spans="11:13" s="40" customFormat="1" x14ac:dyDescent="0.25">
      <c r="K4584" s="130"/>
      <c r="L4584" s="130"/>
      <c r="M4584" s="130"/>
    </row>
    <row r="4585" spans="11:13" s="40" customFormat="1" x14ac:dyDescent="0.25">
      <c r="K4585" s="130"/>
      <c r="L4585" s="130"/>
      <c r="M4585" s="130"/>
    </row>
    <row r="4586" spans="11:13" s="40" customFormat="1" x14ac:dyDescent="0.25">
      <c r="K4586" s="130"/>
      <c r="L4586" s="130"/>
      <c r="M4586" s="130"/>
    </row>
    <row r="4587" spans="11:13" s="40" customFormat="1" x14ac:dyDescent="0.25">
      <c r="K4587" s="130"/>
      <c r="L4587" s="130"/>
      <c r="M4587" s="130"/>
    </row>
    <row r="4588" spans="11:13" s="40" customFormat="1" x14ac:dyDescent="0.25">
      <c r="K4588" s="130"/>
      <c r="L4588" s="130"/>
      <c r="M4588" s="130"/>
    </row>
    <row r="4589" spans="11:13" s="40" customFormat="1" x14ac:dyDescent="0.25">
      <c r="K4589" s="130"/>
      <c r="L4589" s="130"/>
      <c r="M4589" s="130"/>
    </row>
    <row r="4590" spans="11:13" s="40" customFormat="1" x14ac:dyDescent="0.25">
      <c r="K4590" s="130"/>
      <c r="L4590" s="130"/>
      <c r="M4590" s="130"/>
    </row>
    <row r="4591" spans="11:13" s="40" customFormat="1" x14ac:dyDescent="0.25">
      <c r="K4591" s="130"/>
      <c r="L4591" s="130"/>
      <c r="M4591" s="130"/>
    </row>
    <row r="4592" spans="11:13" s="40" customFormat="1" x14ac:dyDescent="0.25">
      <c r="K4592" s="130"/>
      <c r="L4592" s="130"/>
      <c r="M4592" s="130"/>
    </row>
    <row r="4593" spans="11:13" s="40" customFormat="1" x14ac:dyDescent="0.25">
      <c r="K4593" s="130"/>
      <c r="L4593" s="130"/>
      <c r="M4593" s="130"/>
    </row>
    <row r="4594" spans="11:13" s="40" customFormat="1" x14ac:dyDescent="0.25">
      <c r="K4594" s="130"/>
      <c r="L4594" s="130"/>
      <c r="M4594" s="130"/>
    </row>
    <row r="4595" spans="11:13" s="40" customFormat="1" x14ac:dyDescent="0.25">
      <c r="K4595" s="130"/>
      <c r="L4595" s="130"/>
      <c r="M4595" s="130"/>
    </row>
    <row r="4596" spans="11:13" s="40" customFormat="1" x14ac:dyDescent="0.25">
      <c r="K4596" s="130"/>
      <c r="L4596" s="130"/>
      <c r="M4596" s="130"/>
    </row>
    <row r="4597" spans="11:13" s="40" customFormat="1" x14ac:dyDescent="0.25">
      <c r="K4597" s="130"/>
      <c r="L4597" s="130"/>
      <c r="M4597" s="130"/>
    </row>
    <row r="4598" spans="11:13" s="40" customFormat="1" x14ac:dyDescent="0.25">
      <c r="K4598" s="130"/>
      <c r="L4598" s="130"/>
      <c r="M4598" s="130"/>
    </row>
    <row r="4599" spans="11:13" s="40" customFormat="1" x14ac:dyDescent="0.25">
      <c r="K4599" s="130"/>
      <c r="L4599" s="130"/>
      <c r="M4599" s="130"/>
    </row>
    <row r="4600" spans="11:13" s="40" customFormat="1" x14ac:dyDescent="0.25">
      <c r="K4600" s="130"/>
      <c r="L4600" s="130"/>
      <c r="M4600" s="130"/>
    </row>
    <row r="4601" spans="11:13" s="40" customFormat="1" x14ac:dyDescent="0.25">
      <c r="K4601" s="130"/>
      <c r="L4601" s="130"/>
      <c r="M4601" s="130"/>
    </row>
    <row r="4602" spans="11:13" s="40" customFormat="1" x14ac:dyDescent="0.25">
      <c r="K4602" s="130"/>
      <c r="L4602" s="130"/>
      <c r="M4602" s="130"/>
    </row>
    <row r="4603" spans="11:13" s="40" customFormat="1" x14ac:dyDescent="0.25">
      <c r="K4603" s="130"/>
      <c r="L4603" s="130"/>
      <c r="M4603" s="130"/>
    </row>
    <row r="4604" spans="11:13" s="40" customFormat="1" x14ac:dyDescent="0.25">
      <c r="K4604" s="130"/>
      <c r="L4604" s="130"/>
      <c r="M4604" s="130"/>
    </row>
    <row r="4605" spans="11:13" s="40" customFormat="1" x14ac:dyDescent="0.25">
      <c r="K4605" s="130"/>
      <c r="L4605" s="130"/>
      <c r="M4605" s="130"/>
    </row>
    <row r="4606" spans="11:13" s="40" customFormat="1" x14ac:dyDescent="0.25">
      <c r="K4606" s="130"/>
      <c r="L4606" s="130"/>
      <c r="M4606" s="130"/>
    </row>
    <row r="4607" spans="11:13" s="40" customFormat="1" x14ac:dyDescent="0.25">
      <c r="K4607" s="130"/>
      <c r="L4607" s="130"/>
      <c r="M4607" s="130"/>
    </row>
    <row r="4608" spans="11:13" s="40" customFormat="1" x14ac:dyDescent="0.25">
      <c r="K4608" s="130"/>
      <c r="L4608" s="130"/>
      <c r="M4608" s="130"/>
    </row>
    <row r="4609" spans="11:13" s="40" customFormat="1" x14ac:dyDescent="0.25">
      <c r="K4609" s="130"/>
      <c r="L4609" s="130"/>
      <c r="M4609" s="130"/>
    </row>
    <row r="4610" spans="11:13" s="40" customFormat="1" x14ac:dyDescent="0.25">
      <c r="K4610" s="130"/>
      <c r="L4610" s="130"/>
      <c r="M4610" s="130"/>
    </row>
    <row r="4611" spans="11:13" s="40" customFormat="1" x14ac:dyDescent="0.25">
      <c r="K4611" s="130"/>
      <c r="L4611" s="130"/>
      <c r="M4611" s="130"/>
    </row>
    <row r="4612" spans="11:13" s="40" customFormat="1" x14ac:dyDescent="0.25">
      <c r="K4612" s="130"/>
      <c r="L4612" s="130"/>
      <c r="M4612" s="130"/>
    </row>
    <row r="4613" spans="11:13" s="40" customFormat="1" x14ac:dyDescent="0.25">
      <c r="K4613" s="130"/>
      <c r="L4613" s="130"/>
      <c r="M4613" s="130"/>
    </row>
    <row r="4614" spans="11:13" s="40" customFormat="1" x14ac:dyDescent="0.25">
      <c r="K4614" s="130"/>
      <c r="L4614" s="130"/>
      <c r="M4614" s="130"/>
    </row>
    <row r="4615" spans="11:13" s="40" customFormat="1" x14ac:dyDescent="0.25">
      <c r="K4615" s="130"/>
      <c r="L4615" s="130"/>
      <c r="M4615" s="130"/>
    </row>
    <row r="4616" spans="11:13" s="40" customFormat="1" x14ac:dyDescent="0.25">
      <c r="K4616" s="130"/>
      <c r="L4616" s="130"/>
      <c r="M4616" s="130"/>
    </row>
    <row r="4617" spans="11:13" s="40" customFormat="1" x14ac:dyDescent="0.25">
      <c r="K4617" s="130"/>
      <c r="L4617" s="130"/>
      <c r="M4617" s="130"/>
    </row>
    <row r="4618" spans="11:13" s="40" customFormat="1" x14ac:dyDescent="0.25">
      <c r="K4618" s="130"/>
      <c r="L4618" s="130"/>
      <c r="M4618" s="130"/>
    </row>
    <row r="4619" spans="11:13" s="40" customFormat="1" x14ac:dyDescent="0.25">
      <c r="K4619" s="130"/>
      <c r="L4619" s="130"/>
      <c r="M4619" s="130"/>
    </row>
    <row r="4620" spans="11:13" s="40" customFormat="1" x14ac:dyDescent="0.25">
      <c r="K4620" s="130"/>
      <c r="L4620" s="130"/>
      <c r="M4620" s="130"/>
    </row>
    <row r="4621" spans="11:13" s="40" customFormat="1" x14ac:dyDescent="0.25">
      <c r="K4621" s="130"/>
      <c r="L4621" s="130"/>
      <c r="M4621" s="130"/>
    </row>
    <row r="4622" spans="11:13" s="40" customFormat="1" x14ac:dyDescent="0.25">
      <c r="K4622" s="130"/>
      <c r="L4622" s="130"/>
      <c r="M4622" s="130"/>
    </row>
    <row r="4623" spans="11:13" s="40" customFormat="1" x14ac:dyDescent="0.25">
      <c r="K4623" s="130"/>
      <c r="L4623" s="130"/>
      <c r="M4623" s="130"/>
    </row>
    <row r="4624" spans="11:13" s="40" customFormat="1" x14ac:dyDescent="0.25">
      <c r="K4624" s="130"/>
      <c r="L4624" s="130"/>
      <c r="M4624" s="130"/>
    </row>
    <row r="4625" spans="11:13" s="40" customFormat="1" x14ac:dyDescent="0.25">
      <c r="K4625" s="130"/>
      <c r="L4625" s="130"/>
      <c r="M4625" s="130"/>
    </row>
    <row r="4626" spans="11:13" s="40" customFormat="1" x14ac:dyDescent="0.25">
      <c r="K4626" s="130"/>
      <c r="L4626" s="130"/>
      <c r="M4626" s="130"/>
    </row>
    <row r="4627" spans="11:13" s="40" customFormat="1" x14ac:dyDescent="0.25">
      <c r="K4627" s="130"/>
      <c r="L4627" s="130"/>
      <c r="M4627" s="130"/>
    </row>
    <row r="4628" spans="11:13" s="40" customFormat="1" x14ac:dyDescent="0.25">
      <c r="K4628" s="130"/>
      <c r="L4628" s="130"/>
      <c r="M4628" s="130"/>
    </row>
    <row r="4629" spans="11:13" s="40" customFormat="1" x14ac:dyDescent="0.25">
      <c r="K4629" s="130"/>
      <c r="L4629" s="130"/>
      <c r="M4629" s="130"/>
    </row>
    <row r="4630" spans="11:13" s="40" customFormat="1" x14ac:dyDescent="0.25">
      <c r="K4630" s="130"/>
      <c r="L4630" s="130"/>
      <c r="M4630" s="130"/>
    </row>
    <row r="4631" spans="11:13" s="40" customFormat="1" x14ac:dyDescent="0.25">
      <c r="K4631" s="130"/>
      <c r="L4631" s="130"/>
      <c r="M4631" s="130"/>
    </row>
    <row r="4632" spans="11:13" s="40" customFormat="1" x14ac:dyDescent="0.25">
      <c r="K4632" s="130"/>
      <c r="L4632" s="130"/>
      <c r="M4632" s="130"/>
    </row>
    <row r="4633" spans="11:13" s="40" customFormat="1" x14ac:dyDescent="0.25">
      <c r="K4633" s="130"/>
      <c r="L4633" s="130"/>
      <c r="M4633" s="130"/>
    </row>
    <row r="4634" spans="11:13" s="40" customFormat="1" x14ac:dyDescent="0.25">
      <c r="K4634" s="130"/>
      <c r="L4634" s="130"/>
      <c r="M4634" s="130"/>
    </row>
    <row r="4635" spans="11:13" s="40" customFormat="1" x14ac:dyDescent="0.25">
      <c r="K4635" s="130"/>
      <c r="L4635" s="130"/>
      <c r="M4635" s="130"/>
    </row>
    <row r="4636" spans="11:13" s="40" customFormat="1" x14ac:dyDescent="0.25">
      <c r="K4636" s="130"/>
      <c r="L4636" s="130"/>
      <c r="M4636" s="130"/>
    </row>
    <row r="4637" spans="11:13" s="40" customFormat="1" x14ac:dyDescent="0.25">
      <c r="K4637" s="130"/>
      <c r="L4637" s="130"/>
      <c r="M4637" s="130"/>
    </row>
    <row r="4638" spans="11:13" s="40" customFormat="1" x14ac:dyDescent="0.25">
      <c r="K4638" s="130"/>
      <c r="L4638" s="130"/>
      <c r="M4638" s="130"/>
    </row>
    <row r="4639" spans="11:13" s="40" customFormat="1" x14ac:dyDescent="0.25">
      <c r="K4639" s="130"/>
      <c r="L4639" s="130"/>
      <c r="M4639" s="130"/>
    </row>
    <row r="4640" spans="11:13" s="40" customFormat="1" x14ac:dyDescent="0.25">
      <c r="K4640" s="130"/>
      <c r="L4640" s="130"/>
      <c r="M4640" s="130"/>
    </row>
    <row r="4641" spans="11:13" s="40" customFormat="1" x14ac:dyDescent="0.25">
      <c r="K4641" s="130"/>
      <c r="L4641" s="130"/>
      <c r="M4641" s="130"/>
    </row>
    <row r="4642" spans="11:13" s="40" customFormat="1" x14ac:dyDescent="0.25">
      <c r="K4642" s="130"/>
      <c r="L4642" s="130"/>
      <c r="M4642" s="130"/>
    </row>
    <row r="4643" spans="11:13" s="40" customFormat="1" x14ac:dyDescent="0.25">
      <c r="K4643" s="130"/>
      <c r="L4643" s="130"/>
      <c r="M4643" s="130"/>
    </row>
    <row r="4644" spans="11:13" s="40" customFormat="1" x14ac:dyDescent="0.25">
      <c r="K4644" s="130"/>
      <c r="L4644" s="130"/>
      <c r="M4644" s="130"/>
    </row>
    <row r="4645" spans="11:13" s="40" customFormat="1" x14ac:dyDescent="0.25">
      <c r="K4645" s="130"/>
      <c r="L4645" s="130"/>
      <c r="M4645" s="130"/>
    </row>
    <row r="4646" spans="11:13" s="40" customFormat="1" x14ac:dyDescent="0.25">
      <c r="K4646" s="130"/>
      <c r="L4646" s="130"/>
      <c r="M4646" s="130"/>
    </row>
    <row r="4647" spans="11:13" s="40" customFormat="1" x14ac:dyDescent="0.25">
      <c r="K4647" s="130"/>
      <c r="L4647" s="130"/>
      <c r="M4647" s="130"/>
    </row>
    <row r="4648" spans="11:13" s="40" customFormat="1" x14ac:dyDescent="0.25">
      <c r="K4648" s="130"/>
      <c r="L4648" s="130"/>
      <c r="M4648" s="130"/>
    </row>
    <row r="4649" spans="11:13" s="40" customFormat="1" x14ac:dyDescent="0.25">
      <c r="K4649" s="130"/>
      <c r="L4649" s="130"/>
      <c r="M4649" s="130"/>
    </row>
    <row r="4650" spans="11:13" s="40" customFormat="1" x14ac:dyDescent="0.25">
      <c r="K4650" s="130"/>
      <c r="L4650" s="130"/>
      <c r="M4650" s="130"/>
    </row>
    <row r="4651" spans="11:13" s="40" customFormat="1" x14ac:dyDescent="0.25">
      <c r="K4651" s="130"/>
      <c r="L4651" s="130"/>
      <c r="M4651" s="130"/>
    </row>
    <row r="4652" spans="11:13" s="40" customFormat="1" x14ac:dyDescent="0.25">
      <c r="K4652" s="130"/>
      <c r="L4652" s="130"/>
      <c r="M4652" s="130"/>
    </row>
    <row r="4653" spans="11:13" s="40" customFormat="1" x14ac:dyDescent="0.25">
      <c r="K4653" s="130"/>
      <c r="L4653" s="130"/>
      <c r="M4653" s="130"/>
    </row>
    <row r="4654" spans="11:13" s="40" customFormat="1" x14ac:dyDescent="0.25">
      <c r="K4654" s="130"/>
      <c r="L4654" s="130"/>
      <c r="M4654" s="130"/>
    </row>
    <row r="4655" spans="11:13" s="40" customFormat="1" x14ac:dyDescent="0.25">
      <c r="K4655" s="130"/>
      <c r="L4655" s="130"/>
      <c r="M4655" s="130"/>
    </row>
    <row r="4656" spans="11:13" s="40" customFormat="1" x14ac:dyDescent="0.25">
      <c r="K4656" s="130"/>
      <c r="L4656" s="130"/>
      <c r="M4656" s="130"/>
    </row>
    <row r="4657" spans="11:13" s="40" customFormat="1" x14ac:dyDescent="0.25">
      <c r="K4657" s="130"/>
      <c r="L4657" s="130"/>
      <c r="M4657" s="130"/>
    </row>
    <row r="4658" spans="11:13" s="40" customFormat="1" x14ac:dyDescent="0.25">
      <c r="K4658" s="130"/>
      <c r="L4658" s="130"/>
      <c r="M4658" s="130"/>
    </row>
    <row r="4659" spans="11:13" s="40" customFormat="1" x14ac:dyDescent="0.25">
      <c r="K4659" s="130"/>
      <c r="L4659" s="130"/>
      <c r="M4659" s="130"/>
    </row>
    <row r="4660" spans="11:13" s="40" customFormat="1" x14ac:dyDescent="0.25">
      <c r="K4660" s="130"/>
      <c r="L4660" s="130"/>
      <c r="M4660" s="130"/>
    </row>
    <row r="4661" spans="11:13" s="40" customFormat="1" x14ac:dyDescent="0.25">
      <c r="K4661" s="130"/>
      <c r="L4661" s="130"/>
      <c r="M4661" s="130"/>
    </row>
    <row r="4662" spans="11:13" s="40" customFormat="1" x14ac:dyDescent="0.25">
      <c r="K4662" s="130"/>
      <c r="L4662" s="130"/>
      <c r="M4662" s="130"/>
    </row>
    <row r="4663" spans="11:13" s="40" customFormat="1" x14ac:dyDescent="0.25">
      <c r="K4663" s="130"/>
      <c r="L4663" s="130"/>
      <c r="M4663" s="130"/>
    </row>
    <row r="4664" spans="11:13" s="40" customFormat="1" x14ac:dyDescent="0.25">
      <c r="K4664" s="130"/>
      <c r="L4664" s="130"/>
      <c r="M4664" s="130"/>
    </row>
    <row r="4665" spans="11:13" s="40" customFormat="1" x14ac:dyDescent="0.25">
      <c r="K4665" s="130"/>
      <c r="L4665" s="130"/>
      <c r="M4665" s="130"/>
    </row>
    <row r="4666" spans="11:13" s="40" customFormat="1" x14ac:dyDescent="0.25">
      <c r="K4666" s="130"/>
      <c r="L4666" s="130"/>
      <c r="M4666" s="130"/>
    </row>
    <row r="4667" spans="11:13" s="40" customFormat="1" x14ac:dyDescent="0.25">
      <c r="K4667" s="130"/>
      <c r="L4667" s="130"/>
      <c r="M4667" s="130"/>
    </row>
    <row r="4668" spans="11:13" s="40" customFormat="1" x14ac:dyDescent="0.25">
      <c r="K4668" s="130"/>
      <c r="L4668" s="130"/>
      <c r="M4668" s="130"/>
    </row>
    <row r="4669" spans="11:13" s="40" customFormat="1" x14ac:dyDescent="0.25">
      <c r="K4669" s="130"/>
      <c r="L4669" s="130"/>
      <c r="M4669" s="130"/>
    </row>
    <row r="4670" spans="11:13" s="40" customFormat="1" x14ac:dyDescent="0.25">
      <c r="K4670" s="130"/>
      <c r="L4670" s="130"/>
      <c r="M4670" s="130"/>
    </row>
    <row r="4671" spans="11:13" s="40" customFormat="1" x14ac:dyDescent="0.25">
      <c r="K4671" s="130"/>
      <c r="L4671" s="130"/>
      <c r="M4671" s="130"/>
    </row>
    <row r="4672" spans="11:13" s="40" customFormat="1" x14ac:dyDescent="0.25">
      <c r="K4672" s="130"/>
      <c r="L4672" s="130"/>
      <c r="M4672" s="130"/>
    </row>
    <row r="4673" spans="11:13" s="40" customFormat="1" x14ac:dyDescent="0.25">
      <c r="K4673" s="130"/>
      <c r="L4673" s="130"/>
      <c r="M4673" s="130"/>
    </row>
    <row r="4674" spans="11:13" s="40" customFormat="1" x14ac:dyDescent="0.25">
      <c r="K4674" s="130"/>
      <c r="L4674" s="130"/>
      <c r="M4674" s="130"/>
    </row>
    <row r="4675" spans="11:13" s="40" customFormat="1" x14ac:dyDescent="0.25">
      <c r="K4675" s="130"/>
      <c r="L4675" s="130"/>
      <c r="M4675" s="130"/>
    </row>
    <row r="4676" spans="11:13" s="40" customFormat="1" x14ac:dyDescent="0.25">
      <c r="K4676" s="130"/>
      <c r="L4676" s="130"/>
      <c r="M4676" s="130"/>
    </row>
    <row r="4677" spans="11:13" s="40" customFormat="1" x14ac:dyDescent="0.25">
      <c r="K4677" s="130"/>
      <c r="L4677" s="130"/>
      <c r="M4677" s="130"/>
    </row>
    <row r="4678" spans="11:13" s="40" customFormat="1" x14ac:dyDescent="0.25">
      <c r="K4678" s="130"/>
      <c r="L4678" s="130"/>
      <c r="M4678" s="130"/>
    </row>
    <row r="4679" spans="11:13" s="40" customFormat="1" x14ac:dyDescent="0.25">
      <c r="K4679" s="130"/>
      <c r="L4679" s="130"/>
      <c r="M4679" s="130"/>
    </row>
    <row r="4680" spans="11:13" s="40" customFormat="1" x14ac:dyDescent="0.25">
      <c r="K4680" s="130"/>
      <c r="L4680" s="130"/>
      <c r="M4680" s="130"/>
    </row>
  </sheetData>
  <sortState ref="A65:O434">
    <sortCondition ref="A65:A434"/>
  </sortState>
  <mergeCells count="18">
    <mergeCell ref="H62:H64"/>
    <mergeCell ref="F1:F3"/>
    <mergeCell ref="G1:G3"/>
    <mergeCell ref="J1:J2"/>
    <mergeCell ref="I62:I64"/>
    <mergeCell ref="J62:J63"/>
    <mergeCell ref="A62:B63"/>
    <mergeCell ref="C62:D62"/>
    <mergeCell ref="E62:E64"/>
    <mergeCell ref="F62:F64"/>
    <mergeCell ref="G62:G64"/>
    <mergeCell ref="C63:D63"/>
    <mergeCell ref="A1:B2"/>
    <mergeCell ref="C1:D1"/>
    <mergeCell ref="I1:I3"/>
    <mergeCell ref="H1:H3"/>
    <mergeCell ref="C2:D2"/>
    <mergeCell ref="E1:E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Table 7(a)_2013</vt:lpstr>
      <vt:lpstr>tabel7_2013</vt:lpstr>
      <vt:lpstr>7b_2013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2017-06-12T14:28:56Z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478b080f-b0d1-4199-9b32-6bcf3a816caf</vt:lpwstr>
  </property>
  <property fmtid="{D5CDD505-2E9C-101B-9397-08002B2CF9AE}" pid="3" name="BE_ForeignAffairsClassification">
    <vt:lpwstr>Non classifié - Niet geclassificeerd</vt:lpwstr>
  </property>
  <property fmtid="{D5CDD505-2E9C-101B-9397-08002B2CF9AE}" pid="4" name="BE_ForeignAffairsMarkering">
    <vt:lpwstr>Markering inactief - Marquage inactif</vt:lpwstr>
  </property>
</Properties>
</file>